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4520" windowHeight="11640"/>
  </bookViews>
  <sheets>
    <sheet name="lote único" sheetId="4" r:id="rId1"/>
  </sheets>
  <definedNames>
    <definedName name="_xlnm._FilterDatabase" localSheetId="0" hidden="1">'lote único'!$A$8:$WXT$44</definedName>
    <definedName name="_xlnm.Print_Area" localSheetId="0">'lote único'!$A$1:$BL$44</definedName>
    <definedName name="_xlnm.Print_Titles" localSheetId="0">'lote único'!$A:$B</definedName>
  </definedNames>
  <calcPr calcId="125725"/>
</workbook>
</file>

<file path=xl/calcChain.xml><?xml version="1.0" encoding="utf-8"?>
<calcChain xmlns="http://schemas.openxmlformats.org/spreadsheetml/2006/main">
  <c r="N20" i="4"/>
  <c r="AM10" l="1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9"/>
  <c r="BC41"/>
  <c r="AI40"/>
  <c r="AI41"/>
  <c r="AI42"/>
  <c r="AI43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9"/>
  <c r="C44"/>
  <c r="AK36" l="1"/>
  <c r="M44"/>
  <c r="BI43" l="1"/>
  <c r="BI38"/>
  <c r="BI40"/>
  <c r="BI33"/>
  <c r="BI32"/>
  <c r="BI31"/>
  <c r="BI9"/>
  <c r="BK15"/>
  <c r="BI37"/>
  <c r="AT42"/>
  <c r="AT37"/>
  <c r="Z37"/>
  <c r="Z34"/>
  <c r="N34"/>
  <c r="J34"/>
  <c r="BE43" l="1"/>
  <c r="AT43"/>
  <c r="J30"/>
  <c r="F27"/>
  <c r="F26"/>
  <c r="Z25"/>
  <c r="J25"/>
  <c r="Z29"/>
  <c r="J29"/>
  <c r="F29"/>
  <c r="Z24"/>
  <c r="AY41" l="1"/>
  <c r="AT41"/>
  <c r="AG41"/>
  <c r="Z41"/>
  <c r="J41"/>
  <c r="Z23"/>
  <c r="Z22"/>
  <c r="S22"/>
  <c r="N22"/>
  <c r="J22"/>
  <c r="F22"/>
  <c r="AT40"/>
  <c r="AG40"/>
  <c r="Z40"/>
  <c r="J40"/>
  <c r="F40"/>
  <c r="BI39"/>
  <c r="AY39"/>
  <c r="AT39"/>
  <c r="Z39"/>
  <c r="J39"/>
  <c r="F39"/>
  <c r="Z21"/>
  <c r="Z20"/>
  <c r="BC38"/>
  <c r="AY38"/>
  <c r="AT38"/>
  <c r="AG38"/>
  <c r="Z38"/>
  <c r="F38"/>
  <c r="L20"/>
  <c r="F20"/>
  <c r="Z19"/>
  <c r="F19"/>
  <c r="BI36"/>
  <c r="AT36"/>
  <c r="AD36"/>
  <c r="Z36"/>
  <c r="J36"/>
  <c r="F36"/>
  <c r="AT35"/>
  <c r="AG35"/>
  <c r="Z18"/>
  <c r="S18"/>
  <c r="P18"/>
  <c r="AT33"/>
  <c r="AG33"/>
  <c r="Z33"/>
  <c r="J33"/>
  <c r="F17"/>
  <c r="AT16"/>
  <c r="AD16"/>
  <c r="J16"/>
  <c r="F16"/>
  <c r="AT15"/>
  <c r="AD15"/>
  <c r="Z15"/>
  <c r="Z14"/>
  <c r="AT13"/>
  <c r="AT31"/>
  <c r="F9" l="1"/>
  <c r="B44"/>
  <c r="BI26"/>
  <c r="BI27"/>
  <c r="BI28"/>
  <c r="BI29"/>
  <c r="BI30"/>
  <c r="BI19"/>
  <c r="BI20"/>
  <c r="BI21"/>
  <c r="BI22"/>
  <c r="BI23"/>
  <c r="BI24"/>
  <c r="BI25"/>
  <c r="BI15"/>
  <c r="BI16"/>
  <c r="BI17"/>
  <c r="BI18"/>
  <c r="BI10"/>
  <c r="BI11"/>
  <c r="BI12"/>
  <c r="BI13"/>
  <c r="BI14"/>
  <c r="BI41"/>
  <c r="BI42"/>
  <c r="BI34"/>
  <c r="BI35"/>
  <c r="BJ44" l="1"/>
  <c r="BH44"/>
  <c r="BG44"/>
  <c r="BF44"/>
  <c r="BD44"/>
  <c r="BB44"/>
  <c r="AZ44"/>
  <c r="AX44"/>
  <c r="AW44"/>
  <c r="AU44"/>
  <c r="AS44"/>
  <c r="AR44"/>
  <c r="AQ44"/>
  <c r="AP44"/>
  <c r="AO44"/>
  <c r="AN44"/>
  <c r="AL44"/>
  <c r="AJ44"/>
  <c r="AH44"/>
  <c r="AF44"/>
  <c r="AE44"/>
  <c r="AC44"/>
  <c r="AB44"/>
  <c r="AA44"/>
  <c r="Y44"/>
  <c r="X44"/>
  <c r="W44"/>
  <c r="V44"/>
  <c r="U44"/>
  <c r="T44"/>
  <c r="R44"/>
  <c r="Q44"/>
  <c r="O44"/>
  <c r="K44"/>
  <c r="I44"/>
  <c r="H44"/>
  <c r="G44"/>
  <c r="E44"/>
  <c r="D44"/>
  <c r="BK43" l="1"/>
  <c r="BC43"/>
  <c r="BA43"/>
  <c r="AY43"/>
  <c r="AV43"/>
  <c r="AK43"/>
  <c r="AG43"/>
  <c r="AD43"/>
  <c r="Z43"/>
  <c r="S43"/>
  <c r="P43"/>
  <c r="N43"/>
  <c r="L43"/>
  <c r="J43"/>
  <c r="F43"/>
  <c r="BK42"/>
  <c r="BE42"/>
  <c r="BC42"/>
  <c r="BA42"/>
  <c r="AY42"/>
  <c r="AV42"/>
  <c r="AK42"/>
  <c r="AG42"/>
  <c r="AD42"/>
  <c r="Z42"/>
  <c r="S42"/>
  <c r="P42"/>
  <c r="N42"/>
  <c r="L42"/>
  <c r="J42"/>
  <c r="F42"/>
  <c r="BK41"/>
  <c r="BE41"/>
  <c r="BA41"/>
  <c r="AV41"/>
  <c r="AK41"/>
  <c r="AD41"/>
  <c r="S41"/>
  <c r="P41"/>
  <c r="N41"/>
  <c r="L41"/>
  <c r="F41"/>
  <c r="BK40"/>
  <c r="BE40"/>
  <c r="BC40"/>
  <c r="BA40"/>
  <c r="AY40"/>
  <c r="AV40"/>
  <c r="AK40"/>
  <c r="AD40"/>
  <c r="S40"/>
  <c r="P40"/>
  <c r="N40"/>
  <c r="L40"/>
  <c r="BK39"/>
  <c r="BE39"/>
  <c r="BC39"/>
  <c r="BA39"/>
  <c r="AV39"/>
  <c r="AK39"/>
  <c r="AG39"/>
  <c r="AD39"/>
  <c r="S39"/>
  <c r="P39"/>
  <c r="N39"/>
  <c r="L39"/>
  <c r="BK38"/>
  <c r="BE38"/>
  <c r="BA38"/>
  <c r="AV38"/>
  <c r="AK38"/>
  <c r="AD38"/>
  <c r="S38"/>
  <c r="P38"/>
  <c r="N38"/>
  <c r="L38"/>
  <c r="J38"/>
  <c r="BK37"/>
  <c r="BE37"/>
  <c r="BC37"/>
  <c r="BA37"/>
  <c r="AY37"/>
  <c r="AV37"/>
  <c r="AK37"/>
  <c r="AG37"/>
  <c r="AD37"/>
  <c r="S37"/>
  <c r="P37"/>
  <c r="N37"/>
  <c r="L37"/>
  <c r="J37"/>
  <c r="F37"/>
  <c r="BK36"/>
  <c r="BE36"/>
  <c r="BC36"/>
  <c r="BA36"/>
  <c r="AY36"/>
  <c r="AV36"/>
  <c r="AG36"/>
  <c r="S36"/>
  <c r="P36"/>
  <c r="N36"/>
  <c r="L36"/>
  <c r="BK35"/>
  <c r="BE35"/>
  <c r="BC35"/>
  <c r="BA35"/>
  <c r="AY35"/>
  <c r="AV35"/>
  <c r="AK35"/>
  <c r="AD35"/>
  <c r="Z35"/>
  <c r="S35"/>
  <c r="P35"/>
  <c r="N35"/>
  <c r="L35"/>
  <c r="J35"/>
  <c r="F35"/>
  <c r="BK34"/>
  <c r="BE34"/>
  <c r="BC34"/>
  <c r="BA34"/>
  <c r="AY34"/>
  <c r="AV34"/>
  <c r="AT34"/>
  <c r="AK34"/>
  <c r="AG34"/>
  <c r="AD34"/>
  <c r="S34"/>
  <c r="P34"/>
  <c r="L34"/>
  <c r="F34"/>
  <c r="BK33"/>
  <c r="BE33"/>
  <c r="BC33"/>
  <c r="BA33"/>
  <c r="AY33"/>
  <c r="AV33"/>
  <c r="AK33"/>
  <c r="AD33"/>
  <c r="S33"/>
  <c r="P33"/>
  <c r="N33"/>
  <c r="L33"/>
  <c r="F33"/>
  <c r="BK32"/>
  <c r="BE32"/>
  <c r="BC32"/>
  <c r="BA32"/>
  <c r="AY32"/>
  <c r="AV32"/>
  <c r="AT32"/>
  <c r="AK32"/>
  <c r="AG32"/>
  <c r="AD32"/>
  <c r="Z32"/>
  <c r="S32"/>
  <c r="P32"/>
  <c r="N32"/>
  <c r="L32"/>
  <c r="J32"/>
  <c r="F32"/>
  <c r="BK31"/>
  <c r="BE31"/>
  <c r="BC31"/>
  <c r="BA31"/>
  <c r="AY31"/>
  <c r="AV31"/>
  <c r="AK31"/>
  <c r="AG31"/>
  <c r="AD31"/>
  <c r="Z31"/>
  <c r="S31"/>
  <c r="P31"/>
  <c r="N31"/>
  <c r="L31"/>
  <c r="J31"/>
  <c r="F31"/>
  <c r="BL31" l="1"/>
  <c r="BL33"/>
  <c r="BL36"/>
  <c r="BL38"/>
  <c r="BL42"/>
  <c r="BL43"/>
  <c r="BL32"/>
  <c r="BL35"/>
  <c r="BL34"/>
  <c r="BL37"/>
  <c r="BL39"/>
  <c r="BL40"/>
  <c r="BL41"/>
  <c r="AM44"/>
  <c r="AI44" l="1"/>
  <c r="BK30"/>
  <c r="BK29"/>
  <c r="BK28"/>
  <c r="BK27"/>
  <c r="BK26"/>
  <c r="BK25"/>
  <c r="BK24"/>
  <c r="BK23"/>
  <c r="BK22"/>
  <c r="BK21"/>
  <c r="BK20"/>
  <c r="BK19"/>
  <c r="BK18"/>
  <c r="BK17"/>
  <c r="BK16"/>
  <c r="BK14"/>
  <c r="BK13"/>
  <c r="BK12"/>
  <c r="BK11"/>
  <c r="BK10"/>
  <c r="BK9"/>
  <c r="BE30"/>
  <c r="BE29"/>
  <c r="BE28"/>
  <c r="BE27"/>
  <c r="BE26"/>
  <c r="BE25"/>
  <c r="BE24"/>
  <c r="BE23"/>
  <c r="BE22"/>
  <c r="BE21"/>
  <c r="BE20"/>
  <c r="BE19"/>
  <c r="BE18"/>
  <c r="BE17"/>
  <c r="BE16"/>
  <c r="BE15"/>
  <c r="BE14"/>
  <c r="BE13"/>
  <c r="BE12"/>
  <c r="BE11"/>
  <c r="BE10"/>
  <c r="BE9"/>
  <c r="BC30"/>
  <c r="BC29"/>
  <c r="BC28"/>
  <c r="BC27"/>
  <c r="BC26"/>
  <c r="BC25"/>
  <c r="BC24"/>
  <c r="BC23"/>
  <c r="BC22"/>
  <c r="BC21"/>
  <c r="BC20"/>
  <c r="BC19"/>
  <c r="BC18"/>
  <c r="BC17"/>
  <c r="BC16"/>
  <c r="BC15"/>
  <c r="BC14"/>
  <c r="BC13"/>
  <c r="BC12"/>
  <c r="BC11"/>
  <c r="BC10"/>
  <c r="BC9"/>
  <c r="BA30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BA10"/>
  <c r="BA9"/>
  <c r="AY30"/>
  <c r="AY29"/>
  <c r="AY28"/>
  <c r="AY27"/>
  <c r="AY26"/>
  <c r="AY25"/>
  <c r="AY24"/>
  <c r="AY23"/>
  <c r="AY22"/>
  <c r="AY21"/>
  <c r="AY20"/>
  <c r="AY19"/>
  <c r="AY18"/>
  <c r="AY17"/>
  <c r="AY16"/>
  <c r="AY15"/>
  <c r="AY14"/>
  <c r="AY13"/>
  <c r="AY12"/>
  <c r="AY11"/>
  <c r="AY10"/>
  <c r="AY9"/>
  <c r="AV30"/>
  <c r="AV29"/>
  <c r="AV28"/>
  <c r="AV27"/>
  <c r="AV26"/>
  <c r="AV25"/>
  <c r="AV24"/>
  <c r="AV23"/>
  <c r="AV22"/>
  <c r="AV21"/>
  <c r="AV20"/>
  <c r="AV19"/>
  <c r="AV18"/>
  <c r="AV17"/>
  <c r="AV16"/>
  <c r="AV15"/>
  <c r="AV14"/>
  <c r="AV13"/>
  <c r="AV12"/>
  <c r="AV11"/>
  <c r="AV10"/>
  <c r="AV9"/>
  <c r="AT30"/>
  <c r="AT29"/>
  <c r="AT28"/>
  <c r="AT27"/>
  <c r="AT26"/>
  <c r="AT25"/>
  <c r="AT24"/>
  <c r="AT23"/>
  <c r="AT22"/>
  <c r="AT21"/>
  <c r="AT20"/>
  <c r="AT19"/>
  <c r="AT18"/>
  <c r="AT17"/>
  <c r="AT14"/>
  <c r="AT12"/>
  <c r="AT11"/>
  <c r="AT10"/>
  <c r="AT9"/>
  <c r="AK30"/>
  <c r="AK29"/>
  <c r="AK28"/>
  <c r="AK27"/>
  <c r="AK26"/>
  <c r="AK25"/>
  <c r="AK24"/>
  <c r="AK23"/>
  <c r="AK22"/>
  <c r="AK21"/>
  <c r="AK20"/>
  <c r="AK19"/>
  <c r="AK18"/>
  <c r="AK17"/>
  <c r="AK16"/>
  <c r="AK15"/>
  <c r="AK14"/>
  <c r="AK13"/>
  <c r="AK12"/>
  <c r="AK11"/>
  <c r="AK10"/>
  <c r="AK9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G13"/>
  <c r="AG12"/>
  <c r="AG11"/>
  <c r="AG10"/>
  <c r="AG9"/>
  <c r="AD30"/>
  <c r="AD29"/>
  <c r="AD28"/>
  <c r="AD27"/>
  <c r="AD26"/>
  <c r="AD25"/>
  <c r="AD24"/>
  <c r="AD23"/>
  <c r="AD22"/>
  <c r="AD21"/>
  <c r="AD20"/>
  <c r="AD19"/>
  <c r="AD18"/>
  <c r="AD17"/>
  <c r="AD14"/>
  <c r="AD13"/>
  <c r="AD12"/>
  <c r="AD11"/>
  <c r="AD10"/>
  <c r="AD9"/>
  <c r="Z30"/>
  <c r="Z28"/>
  <c r="Z27"/>
  <c r="Z26"/>
  <c r="Z17"/>
  <c r="Z16"/>
  <c r="Z13"/>
  <c r="Z12"/>
  <c r="Z11"/>
  <c r="Z10"/>
  <c r="Z9"/>
  <c r="S30"/>
  <c r="S29"/>
  <c r="S28"/>
  <c r="S27"/>
  <c r="S26"/>
  <c r="S25"/>
  <c r="S24"/>
  <c r="S23"/>
  <c r="S21"/>
  <c r="S20"/>
  <c r="S19"/>
  <c r="S17"/>
  <c r="S16"/>
  <c r="S15"/>
  <c r="S14"/>
  <c r="S13"/>
  <c r="S12"/>
  <c r="S11"/>
  <c r="S10"/>
  <c r="S9"/>
  <c r="P30"/>
  <c r="P29"/>
  <c r="P28"/>
  <c r="P27"/>
  <c r="P26"/>
  <c r="P25"/>
  <c r="P24"/>
  <c r="P23"/>
  <c r="P22"/>
  <c r="P21"/>
  <c r="P20"/>
  <c r="P19"/>
  <c r="P17"/>
  <c r="P16"/>
  <c r="P15"/>
  <c r="P14"/>
  <c r="P13"/>
  <c r="P12"/>
  <c r="P11"/>
  <c r="P10"/>
  <c r="P9"/>
  <c r="N30"/>
  <c r="N29"/>
  <c r="N28"/>
  <c r="N27"/>
  <c r="N26"/>
  <c r="N25"/>
  <c r="N24"/>
  <c r="N23"/>
  <c r="N21"/>
  <c r="N19"/>
  <c r="N18"/>
  <c r="N17"/>
  <c r="N16"/>
  <c r="N15"/>
  <c r="N14"/>
  <c r="N13"/>
  <c r="N12"/>
  <c r="N11"/>
  <c r="N10"/>
  <c r="N9"/>
  <c r="L30"/>
  <c r="L29"/>
  <c r="L28"/>
  <c r="L27"/>
  <c r="L26"/>
  <c r="L25"/>
  <c r="L24"/>
  <c r="L23"/>
  <c r="L22"/>
  <c r="L21"/>
  <c r="L19"/>
  <c r="L18"/>
  <c r="L17"/>
  <c r="L16"/>
  <c r="L15"/>
  <c r="L14"/>
  <c r="L13"/>
  <c r="L12"/>
  <c r="L11"/>
  <c r="L10"/>
  <c r="L9"/>
  <c r="J28"/>
  <c r="J27"/>
  <c r="J26"/>
  <c r="J24"/>
  <c r="J23"/>
  <c r="J21"/>
  <c r="J20"/>
  <c r="J19"/>
  <c r="J18"/>
  <c r="J17"/>
  <c r="J15"/>
  <c r="J14"/>
  <c r="J13"/>
  <c r="J12"/>
  <c r="J11"/>
  <c r="J10"/>
  <c r="J9"/>
  <c r="F30"/>
  <c r="F28"/>
  <c r="F25"/>
  <c r="F24"/>
  <c r="F23"/>
  <c r="F21"/>
  <c r="F18"/>
  <c r="F15"/>
  <c r="F14"/>
  <c r="F13"/>
  <c r="F12"/>
  <c r="F11"/>
  <c r="F10"/>
  <c r="BL12" l="1"/>
  <c r="BL14"/>
  <c r="BL18"/>
  <c r="BL23"/>
  <c r="BL25"/>
  <c r="BL30"/>
  <c r="BL17"/>
  <c r="BL19"/>
  <c r="BL27"/>
  <c r="BL22"/>
  <c r="BL10"/>
  <c r="BL11"/>
  <c r="BL13"/>
  <c r="BL15"/>
  <c r="BL21"/>
  <c r="BL24"/>
  <c r="BL28"/>
  <c r="BL9"/>
  <c r="BL20"/>
  <c r="BL26"/>
  <c r="BL16"/>
  <c r="BL29"/>
  <c r="F44"/>
  <c r="J44"/>
  <c r="AY44"/>
  <c r="P44"/>
  <c r="BK44"/>
  <c r="AK44"/>
  <c r="AG44"/>
  <c r="AD44"/>
  <c r="BA44"/>
  <c r="AV44"/>
  <c r="AT44"/>
  <c r="L44"/>
  <c r="Z44"/>
  <c r="BI44"/>
  <c r="BE44"/>
  <c r="BC44"/>
  <c r="S44"/>
  <c r="N44"/>
  <c r="BL44" l="1"/>
</calcChain>
</file>

<file path=xl/sharedStrings.xml><?xml version="1.0" encoding="utf-8"?>
<sst xmlns="http://schemas.openxmlformats.org/spreadsheetml/2006/main" count="123" uniqueCount="101">
  <si>
    <t>Cargo</t>
  </si>
  <si>
    <t>Calça Comprida</t>
  </si>
  <si>
    <t>Camisa manga curta</t>
  </si>
  <si>
    <t>Jaleco</t>
  </si>
  <si>
    <t>Blazer M/F</t>
  </si>
  <si>
    <t>Avental</t>
  </si>
  <si>
    <t xml:space="preserve">Conjunto </t>
  </si>
  <si>
    <t>Luvas</t>
  </si>
  <si>
    <t>Perneiras</t>
  </si>
  <si>
    <t>Protetor Facial</t>
  </si>
  <si>
    <t xml:space="preserve">Protetor Auricular </t>
  </si>
  <si>
    <t>Óculos de Segurança</t>
  </si>
  <si>
    <t>Máscara respiratória</t>
  </si>
  <si>
    <t>Máscara descartável</t>
  </si>
  <si>
    <t>Touca</t>
  </si>
  <si>
    <t>Cinto de segurança</t>
  </si>
  <si>
    <t>Brim</t>
  </si>
  <si>
    <t>Total</t>
  </si>
  <si>
    <t>Polo em malha de algodão</t>
  </si>
  <si>
    <t>Malha - PV</t>
  </si>
  <si>
    <t>Grafil-Santista</t>
  </si>
  <si>
    <t xml:space="preserve">Total </t>
  </si>
  <si>
    <t>PVC</t>
  </si>
  <si>
    <t>Raspa de couro</t>
  </si>
  <si>
    <t>Anticorte com tato</t>
  </si>
  <si>
    <t>Isolante para média tensão</t>
  </si>
  <si>
    <t>Látex</t>
  </si>
  <si>
    <t>Vaqueta</t>
  </si>
  <si>
    <t>Transparente</t>
  </si>
  <si>
    <t>Tipo concha</t>
  </si>
  <si>
    <t>Ampla visão</t>
  </si>
  <si>
    <t>Lente incolor</t>
  </si>
  <si>
    <t>PFF3</t>
  </si>
  <si>
    <t>PFF2</t>
  </si>
  <si>
    <t>Lombar</t>
  </si>
  <si>
    <t>Auxiliar de Manutenção Predial</t>
  </si>
  <si>
    <t>Bombeiro Hidráulico</t>
  </si>
  <si>
    <t>Eletricista</t>
  </si>
  <si>
    <t>Encarregado de Limpeza</t>
  </si>
  <si>
    <t>Jardineiro</t>
  </si>
  <si>
    <t>Lavador de Veículos</t>
  </si>
  <si>
    <t>Limpador de Vidros</t>
  </si>
  <si>
    <t>Marceneiro</t>
  </si>
  <si>
    <t>Pedreiro</t>
  </si>
  <si>
    <t>Pintor</t>
  </si>
  <si>
    <t>Serralheiro</t>
  </si>
  <si>
    <t>Total Anual</t>
  </si>
  <si>
    <t>Camisa manga longa</t>
  </si>
  <si>
    <t>Colete</t>
  </si>
  <si>
    <t>Gravata</t>
  </si>
  <si>
    <t>TOTAL GERAL</t>
  </si>
  <si>
    <t>Almoxarife</t>
  </si>
  <si>
    <t>Ascensorista</t>
  </si>
  <si>
    <t>Auxiliar de Arquivo</t>
  </si>
  <si>
    <t>Carregador</t>
  </si>
  <si>
    <t>Contínuo</t>
  </si>
  <si>
    <t>Copeiro</t>
  </si>
  <si>
    <t>Cozinheiro</t>
  </si>
  <si>
    <t>Digitador</t>
  </si>
  <si>
    <t>Garçom</t>
  </si>
  <si>
    <t>Manobrista</t>
  </si>
  <si>
    <t>Motorista</t>
  </si>
  <si>
    <t>Operador de Máquina Reprográfica</t>
  </si>
  <si>
    <t>Porteiro</t>
  </si>
  <si>
    <t>Recepcionista</t>
  </si>
  <si>
    <t>Supervisor de Manutenção de Veículos</t>
  </si>
  <si>
    <t>Técnico de Man. Eletrônica I</t>
  </si>
  <si>
    <t>Técnico de Man. Eletrônica II</t>
  </si>
  <si>
    <t>Técnico de Man. Eletrônica III</t>
  </si>
  <si>
    <t>Técnico de Man. Eletrônica IV</t>
  </si>
  <si>
    <t xml:space="preserve">Téc. Op. Equip. de Áudio e Vídeo </t>
  </si>
  <si>
    <t>Telefonista</t>
  </si>
  <si>
    <t>Botina PVC forrada cano longo</t>
  </si>
  <si>
    <t>Servente de limpeza</t>
  </si>
  <si>
    <t>Calçados M/F</t>
  </si>
  <si>
    <t>Manga comprida - Oxford ou poliéster com dois bolsos frontais</t>
  </si>
  <si>
    <t>Branca tela e pala</t>
  </si>
  <si>
    <t>Jeans escuro</t>
  </si>
  <si>
    <t>Especial para solda</t>
  </si>
  <si>
    <t>Oxford modelo social</t>
  </si>
  <si>
    <t>Oxford preto, com bolso frontal tipo faca</t>
  </si>
  <si>
    <t>Oxford preto</t>
  </si>
  <si>
    <t>Borboleta em tecido cetim preto</t>
  </si>
  <si>
    <t>Social em tecido poliéster preto</t>
  </si>
  <si>
    <t>Creme protetor dos membros superiores (Grupo 3) para a pele hidrossolúvel e óleo resistente</t>
  </si>
  <si>
    <t xml:space="preserve">Quantidade de Funcionários </t>
  </si>
  <si>
    <t>LOTE ÚNICO - SERVIÇOS DE APOIO ADMINISTRATIVO, MOTORISTA, LIMPEZA E CONSERVAÇÃO</t>
  </si>
  <si>
    <t>Manga curta - Brim - com dois bolsos, com inscrição impressa em serigrafia nas costas</t>
  </si>
  <si>
    <t>Calça e blusão impermeáveis em PVC</t>
  </si>
  <si>
    <t>Creme protetor de segurança</t>
  </si>
  <si>
    <t>PLANILHA ESTIMATIVA DE UNIFORMES E EPIs</t>
  </si>
  <si>
    <t>Sapato social de couro preto- M/F</t>
  </si>
  <si>
    <t>Botina de segurança de couro com solado PU, elástico e biqueira em polipropileno</t>
  </si>
  <si>
    <t>Botina de segurança de couro com biqueira de aço</t>
  </si>
  <si>
    <t>Sapato segurança de couro com elástico</t>
  </si>
  <si>
    <t>Tênis de lona</t>
  </si>
  <si>
    <t>De vinil</t>
  </si>
  <si>
    <t>de TNT com elástico</t>
  </si>
  <si>
    <t>Mecânico de Aparelhos de Climatização e Refrigeração</t>
  </si>
  <si>
    <t>Auxiliar de Cadastro e Expedição</t>
  </si>
  <si>
    <t>APENSO VIII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</si>
</sst>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&quot;R$ &quot;#,##0.00"/>
    <numFmt numFmtId="166" formatCode="&quot;R$&quot;\ #,##0.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3" fillId="0" borderId="0" xfId="0" applyFont="1" applyFill="1"/>
    <xf numFmtId="0" fontId="3" fillId="0" borderId="0" xfId="0" applyFont="1" applyBorder="1"/>
    <xf numFmtId="0" fontId="3" fillId="0" borderId="0" xfId="0" applyFont="1" applyFill="1" applyBorder="1"/>
    <xf numFmtId="43" fontId="2" fillId="0" borderId="0" xfId="1" applyFont="1" applyFill="1" applyBorder="1" applyAlignment="1">
      <alignment horizontal="center" vertical="center"/>
    </xf>
    <xf numFmtId="44" fontId="3" fillId="0" borderId="0" xfId="2" applyFont="1"/>
    <xf numFmtId="0" fontId="2" fillId="5" borderId="21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1" fontId="2" fillId="5" borderId="19" xfId="0" applyNumberFormat="1" applyFont="1" applyFill="1" applyBorder="1" applyAlignment="1">
      <alignment horizontal="center"/>
    </xf>
    <xf numFmtId="1" fontId="2" fillId="5" borderId="21" xfId="0" applyNumberFormat="1" applyFont="1" applyFill="1" applyBorder="1" applyAlignment="1">
      <alignment horizontal="center"/>
    </xf>
    <xf numFmtId="1" fontId="2" fillId="5" borderId="23" xfId="0" applyNumberFormat="1" applyFont="1" applyFill="1" applyBorder="1" applyAlignment="1">
      <alignment horizontal="center"/>
    </xf>
    <xf numFmtId="0" fontId="3" fillId="5" borderId="0" xfId="0" applyFont="1" applyFill="1"/>
    <xf numFmtId="166" fontId="2" fillId="5" borderId="19" xfId="2" applyNumberFormat="1" applyFont="1" applyFill="1" applyBorder="1" applyAlignment="1">
      <alignment horizontal="right"/>
    </xf>
    <xf numFmtId="166" fontId="2" fillId="5" borderId="21" xfId="2" applyNumberFormat="1" applyFont="1" applyFill="1" applyBorder="1" applyAlignment="1">
      <alignment horizontal="right"/>
    </xf>
    <xf numFmtId="43" fontId="2" fillId="0" borderId="22" xfId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 wrapText="1"/>
    </xf>
    <xf numFmtId="43" fontId="3" fillId="0" borderId="0" xfId="1" applyFont="1"/>
    <xf numFmtId="0" fontId="3" fillId="5" borderId="0" xfId="0" applyFont="1" applyFill="1" applyBorder="1"/>
    <xf numFmtId="0" fontId="4" fillId="5" borderId="31" xfId="0" applyFont="1" applyFill="1" applyBorder="1"/>
    <xf numFmtId="0" fontId="4" fillId="5" borderId="33" xfId="0" applyFont="1" applyFill="1" applyBorder="1"/>
    <xf numFmtId="0" fontId="4" fillId="5" borderId="34" xfId="0" applyFont="1" applyFill="1" applyBorder="1"/>
    <xf numFmtId="0" fontId="4" fillId="5" borderId="33" xfId="0" applyFont="1" applyFill="1" applyBorder="1" applyAlignment="1">
      <alignment horizontal="left"/>
    </xf>
    <xf numFmtId="0" fontId="4" fillId="5" borderId="33" xfId="0" applyFont="1" applyFill="1" applyBorder="1" applyAlignment="1">
      <alignment horizontal="left" vertical="distributed" wrapText="1" shrinkToFit="1"/>
    </xf>
    <xf numFmtId="0" fontId="4" fillId="0" borderId="0" xfId="0" applyFont="1" applyAlignment="1"/>
    <xf numFmtId="0" fontId="4" fillId="0" borderId="0" xfId="0" applyFont="1" applyBorder="1" applyAlignment="1"/>
    <xf numFmtId="0" fontId="2" fillId="3" borderId="12" xfId="0" applyFont="1" applyFill="1" applyBorder="1" applyAlignment="1">
      <alignment horizontal="center" vertical="center" textRotation="90" wrapText="1"/>
    </xf>
    <xf numFmtId="0" fontId="2" fillId="3" borderId="12" xfId="0" applyNumberFormat="1" applyFont="1" applyFill="1" applyBorder="1" applyAlignment="1">
      <alignment horizontal="center" vertical="center" textRotation="90"/>
    </xf>
    <xf numFmtId="0" fontId="2" fillId="3" borderId="9" xfId="0" applyNumberFormat="1" applyFont="1" applyFill="1" applyBorder="1" applyAlignment="1">
      <alignment horizontal="center" vertical="center" textRotation="90"/>
    </xf>
    <xf numFmtId="0" fontId="2" fillId="3" borderId="8" xfId="0" applyFont="1" applyFill="1" applyBorder="1" applyAlignment="1">
      <alignment horizontal="center" vertical="center" textRotation="90"/>
    </xf>
    <xf numFmtId="44" fontId="2" fillId="3" borderId="8" xfId="2" applyFont="1" applyFill="1" applyBorder="1" applyAlignment="1">
      <alignment horizontal="center" vertical="center" textRotation="90"/>
    </xf>
    <xf numFmtId="0" fontId="2" fillId="3" borderId="8" xfId="0" applyFont="1" applyFill="1" applyBorder="1" applyAlignment="1">
      <alignment horizontal="center" vertical="center" textRotation="90" wrapText="1"/>
    </xf>
    <xf numFmtId="0" fontId="2" fillId="3" borderId="12" xfId="0" applyNumberFormat="1" applyFont="1" applyFill="1" applyBorder="1" applyAlignment="1">
      <alignment horizontal="center" vertical="center" textRotation="90" wrapText="1"/>
    </xf>
    <xf numFmtId="0" fontId="2" fillId="3" borderId="8" xfId="0" applyNumberFormat="1" applyFont="1" applyFill="1" applyBorder="1" applyAlignment="1">
      <alignment horizontal="center" vertical="center" textRotation="90" wrapText="1"/>
    </xf>
    <xf numFmtId="0" fontId="2" fillId="4" borderId="13" xfId="0" applyNumberFormat="1" applyFont="1" applyFill="1" applyBorder="1" applyAlignment="1">
      <alignment horizontal="center" vertical="center" textRotation="90"/>
    </xf>
    <xf numFmtId="0" fontId="2" fillId="4" borderId="13" xfId="0" applyNumberFormat="1" applyFont="1" applyFill="1" applyBorder="1" applyAlignment="1">
      <alignment horizontal="center" vertical="center" textRotation="90" wrapText="1"/>
    </xf>
    <xf numFmtId="0" fontId="2" fillId="3" borderId="16" xfId="0" applyFont="1" applyFill="1" applyBorder="1" applyAlignment="1">
      <alignment horizontal="center" vertical="center" textRotation="90" wrapText="1"/>
    </xf>
    <xf numFmtId="164" fontId="2" fillId="3" borderId="2" xfId="2" applyNumberFormat="1" applyFont="1" applyFill="1" applyBorder="1" applyAlignment="1">
      <alignment horizontal="center" vertical="center" textRotation="90" wrapText="1"/>
    </xf>
    <xf numFmtId="164" fontId="2" fillId="3" borderId="8" xfId="2" applyNumberFormat="1" applyFont="1" applyFill="1" applyBorder="1" applyAlignment="1">
      <alignment horizontal="center" vertical="center" textRotation="90"/>
    </xf>
    <xf numFmtId="166" fontId="2" fillId="3" borderId="8" xfId="2" applyNumberFormat="1" applyFont="1" applyFill="1" applyBorder="1" applyAlignment="1">
      <alignment horizontal="center" vertical="center" textRotation="90"/>
    </xf>
    <xf numFmtId="165" fontId="2" fillId="3" borderId="8" xfId="2" applyNumberFormat="1" applyFont="1" applyFill="1" applyBorder="1" applyAlignment="1">
      <alignment horizontal="center" vertical="center" textRotation="90"/>
    </xf>
    <xf numFmtId="165" fontId="2" fillId="4" borderId="14" xfId="2" applyNumberFormat="1" applyFont="1" applyFill="1" applyBorder="1" applyAlignment="1" applyProtection="1">
      <alignment horizontal="center" vertical="center" textRotation="90"/>
    </xf>
    <xf numFmtId="166" fontId="2" fillId="5" borderId="32" xfId="0" applyNumberFormat="1" applyFont="1" applyFill="1" applyBorder="1" applyAlignment="1">
      <alignment horizontal="right"/>
    </xf>
    <xf numFmtId="0" fontId="2" fillId="2" borderId="35" xfId="0" applyFont="1" applyFill="1" applyBorder="1"/>
    <xf numFmtId="0" fontId="2" fillId="3" borderId="25" xfId="0" applyFont="1" applyFill="1" applyBorder="1" applyAlignment="1">
      <alignment horizontal="center"/>
    </xf>
    <xf numFmtId="166" fontId="2" fillId="3" borderId="25" xfId="2" applyNumberFormat="1" applyFont="1" applyFill="1" applyBorder="1" applyAlignment="1">
      <alignment horizontal="right"/>
    </xf>
    <xf numFmtId="166" fontId="2" fillId="3" borderId="36" xfId="0" applyNumberFormat="1" applyFont="1" applyFill="1" applyBorder="1" applyAlignment="1">
      <alignment horizontal="right"/>
    </xf>
    <xf numFmtId="1" fontId="4" fillId="5" borderId="21" xfId="0" applyNumberFormat="1" applyFont="1" applyFill="1" applyBorder="1" applyAlignment="1">
      <alignment horizontal="center"/>
    </xf>
    <xf numFmtId="1" fontId="4" fillId="5" borderId="20" xfId="2" applyNumberFormat="1" applyFont="1" applyFill="1" applyBorder="1" applyAlignment="1">
      <alignment horizontal="center"/>
    </xf>
    <xf numFmtId="1" fontId="4" fillId="5" borderId="20" xfId="0" applyNumberFormat="1" applyFont="1" applyFill="1" applyBorder="1" applyAlignment="1">
      <alignment horizontal="center"/>
    </xf>
    <xf numFmtId="1" fontId="4" fillId="5" borderId="21" xfId="2" applyNumberFormat="1" applyFont="1" applyFill="1" applyBorder="1" applyAlignment="1">
      <alignment horizontal="center"/>
    </xf>
    <xf numFmtId="0" fontId="4" fillId="5" borderId="19" xfId="2" applyNumberFormat="1" applyFont="1" applyFill="1" applyBorder="1" applyAlignment="1">
      <alignment horizontal="center"/>
    </xf>
    <xf numFmtId="2" fontId="4" fillId="5" borderId="21" xfId="2" applyNumberFormat="1" applyFont="1" applyFill="1" applyBorder="1" applyAlignment="1">
      <alignment horizontal="center"/>
    </xf>
    <xf numFmtId="0" fontId="4" fillId="5" borderId="21" xfId="2" applyNumberFormat="1" applyFont="1" applyFill="1" applyBorder="1" applyAlignment="1">
      <alignment horizontal="center"/>
    </xf>
    <xf numFmtId="0" fontId="4" fillId="5" borderId="20" xfId="2" applyNumberFormat="1" applyFont="1" applyFill="1" applyBorder="1" applyAlignment="1">
      <alignment horizontal="center"/>
    </xf>
    <xf numFmtId="1" fontId="4" fillId="0" borderId="21" xfId="0" applyNumberFormat="1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textRotation="90"/>
    </xf>
    <xf numFmtId="0" fontId="2" fillId="3" borderId="11" xfId="0" applyFont="1" applyFill="1" applyBorder="1" applyAlignment="1">
      <alignment horizontal="center" vertical="center" textRotation="90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44" fontId="2" fillId="3" borderId="8" xfId="2" applyFont="1" applyFill="1" applyBorder="1" applyAlignment="1">
      <alignment horizontal="center" vertical="center"/>
    </xf>
    <xf numFmtId="44" fontId="2" fillId="3" borderId="17" xfId="2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24" xfId="0" applyNumberFormat="1" applyFont="1" applyFill="1" applyBorder="1" applyAlignment="1">
      <alignment horizontal="center"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/>
    </xf>
    <xf numFmtId="43" fontId="2" fillId="2" borderId="3" xfId="1" applyFont="1" applyFill="1" applyBorder="1" applyAlignment="1">
      <alignment horizontal="center" vertical="center"/>
    </xf>
    <xf numFmtId="43" fontId="2" fillId="2" borderId="4" xfId="1" applyFont="1" applyFill="1" applyBorder="1" applyAlignment="1">
      <alignment horizontal="center" vertical="center"/>
    </xf>
    <xf numFmtId="43" fontId="2" fillId="2" borderId="5" xfId="1" applyFont="1" applyFill="1" applyBorder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43" fontId="2" fillId="2" borderId="6" xfId="1" applyFont="1" applyFill="1" applyBorder="1" applyAlignment="1">
      <alignment horizontal="center" vertical="center"/>
    </xf>
    <xf numFmtId="43" fontId="2" fillId="2" borderId="26" xfId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43" fontId="2" fillId="2" borderId="27" xfId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 shrinkToFit="1"/>
    </xf>
    <xf numFmtId="0" fontId="2" fillId="3" borderId="11" xfId="0" applyFont="1" applyFill="1" applyBorder="1" applyAlignment="1">
      <alignment horizontal="center" vertical="center" wrapText="1" shrinkToFit="1"/>
    </xf>
    <xf numFmtId="0" fontId="2" fillId="3" borderId="17" xfId="0" applyFont="1" applyFill="1" applyBorder="1" applyAlignment="1">
      <alignment horizontal="center" vertical="center" wrapText="1" shrinkToFit="1"/>
    </xf>
    <xf numFmtId="0" fontId="2" fillId="3" borderId="8" xfId="0" applyFont="1" applyFill="1" applyBorder="1" applyAlignment="1">
      <alignment horizontal="center" vertical="center" textRotation="90" wrapText="1"/>
    </xf>
    <xf numFmtId="0" fontId="2" fillId="3" borderId="11" xfId="0" applyFont="1" applyFill="1" applyBorder="1" applyAlignment="1">
      <alignment horizontal="center" vertical="center" textRotation="90" wrapText="1"/>
    </xf>
    <xf numFmtId="0" fontId="2" fillId="3" borderId="17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/>
    </xf>
  </cellXfs>
  <cellStyles count="3">
    <cellStyle name="Moeda" xfId="2" builtinId="4"/>
    <cellStyle name="Normal" xfId="0" builtinId="0"/>
    <cellStyle name="Separador de milhares" xfId="1" builtinId="3"/>
  </cellStyles>
  <dxfs count="0"/>
  <tableStyles count="0" defaultTableStyle="TableStyleMedium2" defaultPivotStyle="PivotStyleLight16"/>
  <colors>
    <mruColors>
      <color rgb="FF3E0CCA"/>
      <color rgb="FF66FFCC"/>
      <color rgb="FF00FF00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2649682</xdr:colOff>
      <xdr:row>0</xdr:row>
      <xdr:rowOff>1004455</xdr:rowOff>
    </xdr:to>
    <xdr:pic>
      <xdr:nvPicPr>
        <xdr:cNvPr id="310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2649681" cy="100445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52"/>
  <sheetViews>
    <sheetView showGridLines="0" tabSelected="1" view="pageBreakPreview" zoomScaleNormal="100" zoomScaleSheetLayoutView="100" workbookViewId="0">
      <selection activeCell="A2" sqref="A2:BL2"/>
    </sheetView>
  </sheetViews>
  <sheetFormatPr defaultRowHeight="12.75"/>
  <cols>
    <col min="1" max="1" width="53.5703125" style="3" customWidth="1"/>
    <col min="2" max="5" width="7.7109375" style="3" customWidth="1"/>
    <col min="6" max="6" width="17" style="3" bestFit="1" customWidth="1"/>
    <col min="7" max="9" width="7.7109375" style="3" customWidth="1"/>
    <col min="10" max="10" width="16.5703125" style="3" bestFit="1" customWidth="1"/>
    <col min="11" max="11" width="7.7109375" style="3" customWidth="1"/>
    <col min="12" max="12" width="16.140625" style="3" customWidth="1"/>
    <col min="13" max="13" width="7.7109375" style="3" customWidth="1"/>
    <col min="14" max="14" width="14.5703125" style="3" customWidth="1"/>
    <col min="15" max="15" width="7.7109375" style="3" customWidth="1"/>
    <col min="16" max="16" width="15.140625" style="3" customWidth="1"/>
    <col min="17" max="18" width="7.7109375" style="3" customWidth="1"/>
    <col min="19" max="19" width="17.7109375" style="3" customWidth="1"/>
    <col min="20" max="25" width="7.7109375" style="3" customWidth="1"/>
    <col min="26" max="26" width="20.5703125" style="3" customWidth="1"/>
    <col min="27" max="29" width="7.7109375" style="3" customWidth="1"/>
    <col min="30" max="30" width="11.42578125" style="3" bestFit="1" customWidth="1"/>
    <col min="31" max="32" width="7.7109375" style="3" customWidth="1"/>
    <col min="33" max="33" width="13" style="3" bestFit="1" customWidth="1"/>
    <col min="34" max="34" width="7.7109375" style="3" customWidth="1"/>
    <col min="35" max="35" width="13" style="3" bestFit="1" customWidth="1"/>
    <col min="36" max="36" width="7.7109375" style="3" customWidth="1"/>
    <col min="37" max="37" width="10.28515625" style="3" bestFit="1" customWidth="1"/>
    <col min="38" max="38" width="7.7109375" style="3" customWidth="1"/>
    <col min="39" max="39" width="11.42578125" style="3" bestFit="1" customWidth="1"/>
    <col min="40" max="45" width="7.7109375" style="3" customWidth="1"/>
    <col min="46" max="46" width="14.28515625" style="3" bestFit="1" customWidth="1"/>
    <col min="47" max="47" width="7.85546875" style="3" customWidth="1"/>
    <col min="48" max="48" width="10.28515625" style="3" bestFit="1" customWidth="1"/>
    <col min="49" max="50" width="7.85546875" style="3" customWidth="1"/>
    <col min="51" max="51" width="13" style="3" bestFit="1" customWidth="1"/>
    <col min="52" max="52" width="7.85546875" style="3" customWidth="1"/>
    <col min="53" max="53" width="10.28515625" style="3" bestFit="1" customWidth="1"/>
    <col min="54" max="54" width="9.85546875" style="3" bestFit="1" customWidth="1"/>
    <col min="55" max="55" width="11.42578125" style="3" bestFit="1" customWidth="1"/>
    <col min="56" max="56" width="7.85546875" style="3" customWidth="1"/>
    <col min="57" max="57" width="11.42578125" style="3" bestFit="1" customWidth="1"/>
    <col min="58" max="60" width="7.85546875" style="3" customWidth="1"/>
    <col min="61" max="61" width="11.42578125" style="3" bestFit="1" customWidth="1"/>
    <col min="62" max="62" width="7.7109375" style="3" customWidth="1"/>
    <col min="63" max="63" width="11.42578125" style="3" bestFit="1" customWidth="1"/>
    <col min="64" max="64" width="15.140625" style="3" customWidth="1"/>
    <col min="65" max="65" width="13.140625" style="3" bestFit="1" customWidth="1"/>
    <col min="66" max="279" width="9.140625" style="3"/>
    <col min="280" max="280" width="38.7109375" style="3" customWidth="1"/>
    <col min="281" max="281" width="9.42578125" style="3" customWidth="1"/>
    <col min="282" max="319" width="9.7109375" style="3" customWidth="1"/>
    <col min="320" max="320" width="20.42578125" style="3" bestFit="1" customWidth="1"/>
    <col min="321" max="535" width="9.140625" style="3"/>
    <col min="536" max="536" width="38.7109375" style="3" customWidth="1"/>
    <col min="537" max="537" width="9.42578125" style="3" customWidth="1"/>
    <col min="538" max="575" width="9.7109375" style="3" customWidth="1"/>
    <col min="576" max="576" width="20.42578125" style="3" bestFit="1" customWidth="1"/>
    <col min="577" max="791" width="9.140625" style="3"/>
    <col min="792" max="792" width="38.7109375" style="3" customWidth="1"/>
    <col min="793" max="793" width="9.42578125" style="3" customWidth="1"/>
    <col min="794" max="831" width="9.7109375" style="3" customWidth="1"/>
    <col min="832" max="832" width="20.42578125" style="3" bestFit="1" customWidth="1"/>
    <col min="833" max="1047" width="9.140625" style="3"/>
    <col min="1048" max="1048" width="38.7109375" style="3" customWidth="1"/>
    <col min="1049" max="1049" width="9.42578125" style="3" customWidth="1"/>
    <col min="1050" max="1087" width="9.7109375" style="3" customWidth="1"/>
    <col min="1088" max="1088" width="20.42578125" style="3" bestFit="1" customWidth="1"/>
    <col min="1089" max="1303" width="9.140625" style="3"/>
    <col min="1304" max="1304" width="38.7109375" style="3" customWidth="1"/>
    <col min="1305" max="1305" width="9.42578125" style="3" customWidth="1"/>
    <col min="1306" max="1343" width="9.7109375" style="3" customWidth="1"/>
    <col min="1344" max="1344" width="20.42578125" style="3" bestFit="1" customWidth="1"/>
    <col min="1345" max="1559" width="9.140625" style="3"/>
    <col min="1560" max="1560" width="38.7109375" style="3" customWidth="1"/>
    <col min="1561" max="1561" width="9.42578125" style="3" customWidth="1"/>
    <col min="1562" max="1599" width="9.7109375" style="3" customWidth="1"/>
    <col min="1600" max="1600" width="20.42578125" style="3" bestFit="1" customWidth="1"/>
    <col min="1601" max="1815" width="9.140625" style="3"/>
    <col min="1816" max="1816" width="38.7109375" style="3" customWidth="1"/>
    <col min="1817" max="1817" width="9.42578125" style="3" customWidth="1"/>
    <col min="1818" max="1855" width="9.7109375" style="3" customWidth="1"/>
    <col min="1856" max="1856" width="20.42578125" style="3" bestFit="1" customWidth="1"/>
    <col min="1857" max="2071" width="9.140625" style="3"/>
    <col min="2072" max="2072" width="38.7109375" style="3" customWidth="1"/>
    <col min="2073" max="2073" width="9.42578125" style="3" customWidth="1"/>
    <col min="2074" max="2111" width="9.7109375" style="3" customWidth="1"/>
    <col min="2112" max="2112" width="20.42578125" style="3" bestFit="1" customWidth="1"/>
    <col min="2113" max="2327" width="9.140625" style="3"/>
    <col min="2328" max="2328" width="38.7109375" style="3" customWidth="1"/>
    <col min="2329" max="2329" width="9.42578125" style="3" customWidth="1"/>
    <col min="2330" max="2367" width="9.7109375" style="3" customWidth="1"/>
    <col min="2368" max="2368" width="20.42578125" style="3" bestFit="1" customWidth="1"/>
    <col min="2369" max="2583" width="9.140625" style="3"/>
    <col min="2584" max="2584" width="38.7109375" style="3" customWidth="1"/>
    <col min="2585" max="2585" width="9.42578125" style="3" customWidth="1"/>
    <col min="2586" max="2623" width="9.7109375" style="3" customWidth="1"/>
    <col min="2624" max="2624" width="20.42578125" style="3" bestFit="1" customWidth="1"/>
    <col min="2625" max="2839" width="9.140625" style="3"/>
    <col min="2840" max="2840" width="38.7109375" style="3" customWidth="1"/>
    <col min="2841" max="2841" width="9.42578125" style="3" customWidth="1"/>
    <col min="2842" max="2879" width="9.7109375" style="3" customWidth="1"/>
    <col min="2880" max="2880" width="20.42578125" style="3" bestFit="1" customWidth="1"/>
    <col min="2881" max="3095" width="9.140625" style="3"/>
    <col min="3096" max="3096" width="38.7109375" style="3" customWidth="1"/>
    <col min="3097" max="3097" width="9.42578125" style="3" customWidth="1"/>
    <col min="3098" max="3135" width="9.7109375" style="3" customWidth="1"/>
    <col min="3136" max="3136" width="20.42578125" style="3" bestFit="1" customWidth="1"/>
    <col min="3137" max="3351" width="9.140625" style="3"/>
    <col min="3352" max="3352" width="38.7109375" style="3" customWidth="1"/>
    <col min="3353" max="3353" width="9.42578125" style="3" customWidth="1"/>
    <col min="3354" max="3391" width="9.7109375" style="3" customWidth="1"/>
    <col min="3392" max="3392" width="20.42578125" style="3" bestFit="1" customWidth="1"/>
    <col min="3393" max="3607" width="9.140625" style="3"/>
    <col min="3608" max="3608" width="38.7109375" style="3" customWidth="1"/>
    <col min="3609" max="3609" width="9.42578125" style="3" customWidth="1"/>
    <col min="3610" max="3647" width="9.7109375" style="3" customWidth="1"/>
    <col min="3648" max="3648" width="20.42578125" style="3" bestFit="1" customWidth="1"/>
    <col min="3649" max="3863" width="9.140625" style="3"/>
    <col min="3864" max="3864" width="38.7109375" style="3" customWidth="1"/>
    <col min="3865" max="3865" width="9.42578125" style="3" customWidth="1"/>
    <col min="3866" max="3903" width="9.7109375" style="3" customWidth="1"/>
    <col min="3904" max="3904" width="20.42578125" style="3" bestFit="1" customWidth="1"/>
    <col min="3905" max="4119" width="9.140625" style="3"/>
    <col min="4120" max="4120" width="38.7109375" style="3" customWidth="1"/>
    <col min="4121" max="4121" width="9.42578125" style="3" customWidth="1"/>
    <col min="4122" max="4159" width="9.7109375" style="3" customWidth="1"/>
    <col min="4160" max="4160" width="20.42578125" style="3" bestFit="1" customWidth="1"/>
    <col min="4161" max="4375" width="9.140625" style="3"/>
    <col min="4376" max="4376" width="38.7109375" style="3" customWidth="1"/>
    <col min="4377" max="4377" width="9.42578125" style="3" customWidth="1"/>
    <col min="4378" max="4415" width="9.7109375" style="3" customWidth="1"/>
    <col min="4416" max="4416" width="20.42578125" style="3" bestFit="1" customWidth="1"/>
    <col min="4417" max="4631" width="9.140625" style="3"/>
    <col min="4632" max="4632" width="38.7109375" style="3" customWidth="1"/>
    <col min="4633" max="4633" width="9.42578125" style="3" customWidth="1"/>
    <col min="4634" max="4671" width="9.7109375" style="3" customWidth="1"/>
    <col min="4672" max="4672" width="20.42578125" style="3" bestFit="1" customWidth="1"/>
    <col min="4673" max="4887" width="9.140625" style="3"/>
    <col min="4888" max="4888" width="38.7109375" style="3" customWidth="1"/>
    <col min="4889" max="4889" width="9.42578125" style="3" customWidth="1"/>
    <col min="4890" max="4927" width="9.7109375" style="3" customWidth="1"/>
    <col min="4928" max="4928" width="20.42578125" style="3" bestFit="1" customWidth="1"/>
    <col min="4929" max="5143" width="9.140625" style="3"/>
    <col min="5144" max="5144" width="38.7109375" style="3" customWidth="1"/>
    <col min="5145" max="5145" width="9.42578125" style="3" customWidth="1"/>
    <col min="5146" max="5183" width="9.7109375" style="3" customWidth="1"/>
    <col min="5184" max="5184" width="20.42578125" style="3" bestFit="1" customWidth="1"/>
    <col min="5185" max="5399" width="9.140625" style="3"/>
    <col min="5400" max="5400" width="38.7109375" style="3" customWidth="1"/>
    <col min="5401" max="5401" width="9.42578125" style="3" customWidth="1"/>
    <col min="5402" max="5439" width="9.7109375" style="3" customWidth="1"/>
    <col min="5440" max="5440" width="20.42578125" style="3" bestFit="1" customWidth="1"/>
    <col min="5441" max="5655" width="9.140625" style="3"/>
    <col min="5656" max="5656" width="38.7109375" style="3" customWidth="1"/>
    <col min="5657" max="5657" width="9.42578125" style="3" customWidth="1"/>
    <col min="5658" max="5695" width="9.7109375" style="3" customWidth="1"/>
    <col min="5696" max="5696" width="20.42578125" style="3" bestFit="1" customWidth="1"/>
    <col min="5697" max="5911" width="9.140625" style="3"/>
    <col min="5912" max="5912" width="38.7109375" style="3" customWidth="1"/>
    <col min="5913" max="5913" width="9.42578125" style="3" customWidth="1"/>
    <col min="5914" max="5951" width="9.7109375" style="3" customWidth="1"/>
    <col min="5952" max="5952" width="20.42578125" style="3" bestFit="1" customWidth="1"/>
    <col min="5953" max="6167" width="9.140625" style="3"/>
    <col min="6168" max="6168" width="38.7109375" style="3" customWidth="1"/>
    <col min="6169" max="6169" width="9.42578125" style="3" customWidth="1"/>
    <col min="6170" max="6207" width="9.7109375" style="3" customWidth="1"/>
    <col min="6208" max="6208" width="20.42578125" style="3" bestFit="1" customWidth="1"/>
    <col min="6209" max="6423" width="9.140625" style="3"/>
    <col min="6424" max="6424" width="38.7109375" style="3" customWidth="1"/>
    <col min="6425" max="6425" width="9.42578125" style="3" customWidth="1"/>
    <col min="6426" max="6463" width="9.7109375" style="3" customWidth="1"/>
    <col min="6464" max="6464" width="20.42578125" style="3" bestFit="1" customWidth="1"/>
    <col min="6465" max="6679" width="9.140625" style="3"/>
    <col min="6680" max="6680" width="38.7109375" style="3" customWidth="1"/>
    <col min="6681" max="6681" width="9.42578125" style="3" customWidth="1"/>
    <col min="6682" max="6719" width="9.7109375" style="3" customWidth="1"/>
    <col min="6720" max="6720" width="20.42578125" style="3" bestFit="1" customWidth="1"/>
    <col min="6721" max="6935" width="9.140625" style="3"/>
    <col min="6936" max="6936" width="38.7109375" style="3" customWidth="1"/>
    <col min="6937" max="6937" width="9.42578125" style="3" customWidth="1"/>
    <col min="6938" max="6975" width="9.7109375" style="3" customWidth="1"/>
    <col min="6976" max="6976" width="20.42578125" style="3" bestFit="1" customWidth="1"/>
    <col min="6977" max="7191" width="9.140625" style="3"/>
    <col min="7192" max="7192" width="38.7109375" style="3" customWidth="1"/>
    <col min="7193" max="7193" width="9.42578125" style="3" customWidth="1"/>
    <col min="7194" max="7231" width="9.7109375" style="3" customWidth="1"/>
    <col min="7232" max="7232" width="20.42578125" style="3" bestFit="1" customWidth="1"/>
    <col min="7233" max="7447" width="9.140625" style="3"/>
    <col min="7448" max="7448" width="38.7109375" style="3" customWidth="1"/>
    <col min="7449" max="7449" width="9.42578125" style="3" customWidth="1"/>
    <col min="7450" max="7487" width="9.7109375" style="3" customWidth="1"/>
    <col min="7488" max="7488" width="20.42578125" style="3" bestFit="1" customWidth="1"/>
    <col min="7489" max="7703" width="9.140625" style="3"/>
    <col min="7704" max="7704" width="38.7109375" style="3" customWidth="1"/>
    <col min="7705" max="7705" width="9.42578125" style="3" customWidth="1"/>
    <col min="7706" max="7743" width="9.7109375" style="3" customWidth="1"/>
    <col min="7744" max="7744" width="20.42578125" style="3" bestFit="1" customWidth="1"/>
    <col min="7745" max="7959" width="9.140625" style="3"/>
    <col min="7960" max="7960" width="38.7109375" style="3" customWidth="1"/>
    <col min="7961" max="7961" width="9.42578125" style="3" customWidth="1"/>
    <col min="7962" max="7999" width="9.7109375" style="3" customWidth="1"/>
    <col min="8000" max="8000" width="20.42578125" style="3" bestFit="1" customWidth="1"/>
    <col min="8001" max="8215" width="9.140625" style="3"/>
    <col min="8216" max="8216" width="38.7109375" style="3" customWidth="1"/>
    <col min="8217" max="8217" width="9.42578125" style="3" customWidth="1"/>
    <col min="8218" max="8255" width="9.7109375" style="3" customWidth="1"/>
    <col min="8256" max="8256" width="20.42578125" style="3" bestFit="1" customWidth="1"/>
    <col min="8257" max="8471" width="9.140625" style="3"/>
    <col min="8472" max="8472" width="38.7109375" style="3" customWidth="1"/>
    <col min="8473" max="8473" width="9.42578125" style="3" customWidth="1"/>
    <col min="8474" max="8511" width="9.7109375" style="3" customWidth="1"/>
    <col min="8512" max="8512" width="20.42578125" style="3" bestFit="1" customWidth="1"/>
    <col min="8513" max="8727" width="9.140625" style="3"/>
    <col min="8728" max="8728" width="38.7109375" style="3" customWidth="1"/>
    <col min="8729" max="8729" width="9.42578125" style="3" customWidth="1"/>
    <col min="8730" max="8767" width="9.7109375" style="3" customWidth="1"/>
    <col min="8768" max="8768" width="20.42578125" style="3" bestFit="1" customWidth="1"/>
    <col min="8769" max="8983" width="9.140625" style="3"/>
    <col min="8984" max="8984" width="38.7109375" style="3" customWidth="1"/>
    <col min="8985" max="8985" width="9.42578125" style="3" customWidth="1"/>
    <col min="8986" max="9023" width="9.7109375" style="3" customWidth="1"/>
    <col min="9024" max="9024" width="20.42578125" style="3" bestFit="1" customWidth="1"/>
    <col min="9025" max="9239" width="9.140625" style="3"/>
    <col min="9240" max="9240" width="38.7109375" style="3" customWidth="1"/>
    <col min="9241" max="9241" width="9.42578125" style="3" customWidth="1"/>
    <col min="9242" max="9279" width="9.7109375" style="3" customWidth="1"/>
    <col min="9280" max="9280" width="20.42578125" style="3" bestFit="1" customWidth="1"/>
    <col min="9281" max="9495" width="9.140625" style="3"/>
    <col min="9496" max="9496" width="38.7109375" style="3" customWidth="1"/>
    <col min="9497" max="9497" width="9.42578125" style="3" customWidth="1"/>
    <col min="9498" max="9535" width="9.7109375" style="3" customWidth="1"/>
    <col min="9536" max="9536" width="20.42578125" style="3" bestFit="1" customWidth="1"/>
    <col min="9537" max="9751" width="9.140625" style="3"/>
    <col min="9752" max="9752" width="38.7109375" style="3" customWidth="1"/>
    <col min="9753" max="9753" width="9.42578125" style="3" customWidth="1"/>
    <col min="9754" max="9791" width="9.7109375" style="3" customWidth="1"/>
    <col min="9792" max="9792" width="20.42578125" style="3" bestFit="1" customWidth="1"/>
    <col min="9793" max="10007" width="9.140625" style="3"/>
    <col min="10008" max="10008" width="38.7109375" style="3" customWidth="1"/>
    <col min="10009" max="10009" width="9.42578125" style="3" customWidth="1"/>
    <col min="10010" max="10047" width="9.7109375" style="3" customWidth="1"/>
    <col min="10048" max="10048" width="20.42578125" style="3" bestFit="1" customWidth="1"/>
    <col min="10049" max="10263" width="9.140625" style="3"/>
    <col min="10264" max="10264" width="38.7109375" style="3" customWidth="1"/>
    <col min="10265" max="10265" width="9.42578125" style="3" customWidth="1"/>
    <col min="10266" max="10303" width="9.7109375" style="3" customWidth="1"/>
    <col min="10304" max="10304" width="20.42578125" style="3" bestFit="1" customWidth="1"/>
    <col min="10305" max="10519" width="9.140625" style="3"/>
    <col min="10520" max="10520" width="38.7109375" style="3" customWidth="1"/>
    <col min="10521" max="10521" width="9.42578125" style="3" customWidth="1"/>
    <col min="10522" max="10559" width="9.7109375" style="3" customWidth="1"/>
    <col min="10560" max="10560" width="20.42578125" style="3" bestFit="1" customWidth="1"/>
    <col min="10561" max="10775" width="9.140625" style="3"/>
    <col min="10776" max="10776" width="38.7109375" style="3" customWidth="1"/>
    <col min="10777" max="10777" width="9.42578125" style="3" customWidth="1"/>
    <col min="10778" max="10815" width="9.7109375" style="3" customWidth="1"/>
    <col min="10816" max="10816" width="20.42578125" style="3" bestFit="1" customWidth="1"/>
    <col min="10817" max="11031" width="9.140625" style="3"/>
    <col min="11032" max="11032" width="38.7109375" style="3" customWidth="1"/>
    <col min="11033" max="11033" width="9.42578125" style="3" customWidth="1"/>
    <col min="11034" max="11071" width="9.7109375" style="3" customWidth="1"/>
    <col min="11072" max="11072" width="20.42578125" style="3" bestFit="1" customWidth="1"/>
    <col min="11073" max="11287" width="9.140625" style="3"/>
    <col min="11288" max="11288" width="38.7109375" style="3" customWidth="1"/>
    <col min="11289" max="11289" width="9.42578125" style="3" customWidth="1"/>
    <col min="11290" max="11327" width="9.7109375" style="3" customWidth="1"/>
    <col min="11328" max="11328" width="20.42578125" style="3" bestFit="1" customWidth="1"/>
    <col min="11329" max="11543" width="9.140625" style="3"/>
    <col min="11544" max="11544" width="38.7109375" style="3" customWidth="1"/>
    <col min="11545" max="11545" width="9.42578125" style="3" customWidth="1"/>
    <col min="11546" max="11583" width="9.7109375" style="3" customWidth="1"/>
    <col min="11584" max="11584" width="20.42578125" style="3" bestFit="1" customWidth="1"/>
    <col min="11585" max="11799" width="9.140625" style="3"/>
    <col min="11800" max="11800" width="38.7109375" style="3" customWidth="1"/>
    <col min="11801" max="11801" width="9.42578125" style="3" customWidth="1"/>
    <col min="11802" max="11839" width="9.7109375" style="3" customWidth="1"/>
    <col min="11840" max="11840" width="20.42578125" style="3" bestFit="1" customWidth="1"/>
    <col min="11841" max="12055" width="9.140625" style="3"/>
    <col min="12056" max="12056" width="38.7109375" style="3" customWidth="1"/>
    <col min="12057" max="12057" width="9.42578125" style="3" customWidth="1"/>
    <col min="12058" max="12095" width="9.7109375" style="3" customWidth="1"/>
    <col min="12096" max="12096" width="20.42578125" style="3" bestFit="1" customWidth="1"/>
    <col min="12097" max="12311" width="9.140625" style="3"/>
    <col min="12312" max="12312" width="38.7109375" style="3" customWidth="1"/>
    <col min="12313" max="12313" width="9.42578125" style="3" customWidth="1"/>
    <col min="12314" max="12351" width="9.7109375" style="3" customWidth="1"/>
    <col min="12352" max="12352" width="20.42578125" style="3" bestFit="1" customWidth="1"/>
    <col min="12353" max="12567" width="9.140625" style="3"/>
    <col min="12568" max="12568" width="38.7109375" style="3" customWidth="1"/>
    <col min="12569" max="12569" width="9.42578125" style="3" customWidth="1"/>
    <col min="12570" max="12607" width="9.7109375" style="3" customWidth="1"/>
    <col min="12608" max="12608" width="20.42578125" style="3" bestFit="1" customWidth="1"/>
    <col min="12609" max="12823" width="9.140625" style="3"/>
    <col min="12824" max="12824" width="38.7109375" style="3" customWidth="1"/>
    <col min="12825" max="12825" width="9.42578125" style="3" customWidth="1"/>
    <col min="12826" max="12863" width="9.7109375" style="3" customWidth="1"/>
    <col min="12864" max="12864" width="20.42578125" style="3" bestFit="1" customWidth="1"/>
    <col min="12865" max="13079" width="9.140625" style="3"/>
    <col min="13080" max="13080" width="38.7109375" style="3" customWidth="1"/>
    <col min="13081" max="13081" width="9.42578125" style="3" customWidth="1"/>
    <col min="13082" max="13119" width="9.7109375" style="3" customWidth="1"/>
    <col min="13120" max="13120" width="20.42578125" style="3" bestFit="1" customWidth="1"/>
    <col min="13121" max="13335" width="9.140625" style="3"/>
    <col min="13336" max="13336" width="38.7109375" style="3" customWidth="1"/>
    <col min="13337" max="13337" width="9.42578125" style="3" customWidth="1"/>
    <col min="13338" max="13375" width="9.7109375" style="3" customWidth="1"/>
    <col min="13376" max="13376" width="20.42578125" style="3" bestFit="1" customWidth="1"/>
    <col min="13377" max="13591" width="9.140625" style="3"/>
    <col min="13592" max="13592" width="38.7109375" style="3" customWidth="1"/>
    <col min="13593" max="13593" width="9.42578125" style="3" customWidth="1"/>
    <col min="13594" max="13631" width="9.7109375" style="3" customWidth="1"/>
    <col min="13632" max="13632" width="20.42578125" style="3" bestFit="1" customWidth="1"/>
    <col min="13633" max="13847" width="9.140625" style="3"/>
    <col min="13848" max="13848" width="38.7109375" style="3" customWidth="1"/>
    <col min="13849" max="13849" width="9.42578125" style="3" customWidth="1"/>
    <col min="13850" max="13887" width="9.7109375" style="3" customWidth="1"/>
    <col min="13888" max="13888" width="20.42578125" style="3" bestFit="1" customWidth="1"/>
    <col min="13889" max="14103" width="9.140625" style="3"/>
    <col min="14104" max="14104" width="38.7109375" style="3" customWidth="1"/>
    <col min="14105" max="14105" width="9.42578125" style="3" customWidth="1"/>
    <col min="14106" max="14143" width="9.7109375" style="3" customWidth="1"/>
    <col min="14144" max="14144" width="20.42578125" style="3" bestFit="1" customWidth="1"/>
    <col min="14145" max="14359" width="9.140625" style="3"/>
    <col min="14360" max="14360" width="38.7109375" style="3" customWidth="1"/>
    <col min="14361" max="14361" width="9.42578125" style="3" customWidth="1"/>
    <col min="14362" max="14399" width="9.7109375" style="3" customWidth="1"/>
    <col min="14400" max="14400" width="20.42578125" style="3" bestFit="1" customWidth="1"/>
    <col min="14401" max="14615" width="9.140625" style="3"/>
    <col min="14616" max="14616" width="38.7109375" style="3" customWidth="1"/>
    <col min="14617" max="14617" width="9.42578125" style="3" customWidth="1"/>
    <col min="14618" max="14655" width="9.7109375" style="3" customWidth="1"/>
    <col min="14656" max="14656" width="20.42578125" style="3" bestFit="1" customWidth="1"/>
    <col min="14657" max="14871" width="9.140625" style="3"/>
    <col min="14872" max="14872" width="38.7109375" style="3" customWidth="1"/>
    <col min="14873" max="14873" width="9.42578125" style="3" customWidth="1"/>
    <col min="14874" max="14911" width="9.7109375" style="3" customWidth="1"/>
    <col min="14912" max="14912" width="20.42578125" style="3" bestFit="1" customWidth="1"/>
    <col min="14913" max="15127" width="9.140625" style="3"/>
    <col min="15128" max="15128" width="38.7109375" style="3" customWidth="1"/>
    <col min="15129" max="15129" width="9.42578125" style="3" customWidth="1"/>
    <col min="15130" max="15167" width="9.7109375" style="3" customWidth="1"/>
    <col min="15168" max="15168" width="20.42578125" style="3" bestFit="1" customWidth="1"/>
    <col min="15169" max="15383" width="9.140625" style="3"/>
    <col min="15384" max="15384" width="38.7109375" style="3" customWidth="1"/>
    <col min="15385" max="15385" width="9.42578125" style="3" customWidth="1"/>
    <col min="15386" max="15423" width="9.7109375" style="3" customWidth="1"/>
    <col min="15424" max="15424" width="20.42578125" style="3" bestFit="1" customWidth="1"/>
    <col min="15425" max="15639" width="9.140625" style="3"/>
    <col min="15640" max="15640" width="38.7109375" style="3" customWidth="1"/>
    <col min="15641" max="15641" width="9.42578125" style="3" customWidth="1"/>
    <col min="15642" max="15679" width="9.7109375" style="3" customWidth="1"/>
    <col min="15680" max="15680" width="20.42578125" style="3" bestFit="1" customWidth="1"/>
    <col min="15681" max="15895" width="9.140625" style="3"/>
    <col min="15896" max="15896" width="38.7109375" style="3" customWidth="1"/>
    <col min="15897" max="15897" width="9.42578125" style="3" customWidth="1"/>
    <col min="15898" max="15935" width="9.7109375" style="3" customWidth="1"/>
    <col min="15936" max="15936" width="20.42578125" style="3" bestFit="1" customWidth="1"/>
    <col min="15937" max="16151" width="9.140625" style="3"/>
    <col min="16152" max="16152" width="38.7109375" style="3" customWidth="1"/>
    <col min="16153" max="16153" width="9.42578125" style="3" customWidth="1"/>
    <col min="16154" max="16191" width="9.7109375" style="3" customWidth="1"/>
    <col min="16192" max="16192" width="20.42578125" style="3" bestFit="1" customWidth="1"/>
    <col min="16193" max="16384" width="9.140625" style="3"/>
  </cols>
  <sheetData>
    <row r="1" spans="1:64" ht="87.75" customHeight="1" thickBot="1"/>
    <row r="2" spans="1:64" ht="15" customHeight="1">
      <c r="A2" s="84" t="s">
        <v>100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6"/>
    </row>
    <row r="3" spans="1:64" ht="15" customHeight="1">
      <c r="A3" s="87" t="s">
        <v>90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9"/>
    </row>
    <row r="4" spans="1:64" ht="15" customHeight="1" thickBot="1">
      <c r="A4" s="90" t="s">
        <v>86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2"/>
    </row>
    <row r="5" spans="1:64" ht="15.75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1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26"/>
      <c r="BK5" s="26"/>
      <c r="BL5" s="27"/>
    </row>
    <row r="6" spans="1:64" ht="26.25" customHeight="1" thickBot="1">
      <c r="A6" s="93" t="s">
        <v>0</v>
      </c>
      <c r="B6" s="96" t="s">
        <v>85</v>
      </c>
      <c r="C6" s="70" t="s">
        <v>1</v>
      </c>
      <c r="D6" s="71"/>
      <c r="E6" s="71"/>
      <c r="F6" s="72"/>
      <c r="G6" s="99" t="s">
        <v>2</v>
      </c>
      <c r="H6" s="71"/>
      <c r="I6" s="71"/>
      <c r="J6" s="72"/>
      <c r="K6" s="65" t="s">
        <v>47</v>
      </c>
      <c r="L6" s="66"/>
      <c r="M6" s="70" t="s">
        <v>4</v>
      </c>
      <c r="N6" s="72"/>
      <c r="O6" s="65" t="s">
        <v>48</v>
      </c>
      <c r="P6" s="66"/>
      <c r="Q6" s="65" t="s">
        <v>49</v>
      </c>
      <c r="R6" s="69"/>
      <c r="S6" s="66"/>
      <c r="T6" s="70" t="s">
        <v>74</v>
      </c>
      <c r="U6" s="71"/>
      <c r="V6" s="71"/>
      <c r="W6" s="71"/>
      <c r="X6" s="71"/>
      <c r="Y6" s="71"/>
      <c r="Z6" s="72"/>
      <c r="AA6" s="70" t="s">
        <v>5</v>
      </c>
      <c r="AB6" s="71"/>
      <c r="AC6" s="71"/>
      <c r="AD6" s="72"/>
      <c r="AE6" s="73" t="s">
        <v>3</v>
      </c>
      <c r="AF6" s="73"/>
      <c r="AG6" s="73"/>
      <c r="AH6" s="82" t="s">
        <v>89</v>
      </c>
      <c r="AI6" s="83"/>
      <c r="AJ6" s="70" t="s">
        <v>6</v>
      </c>
      <c r="AK6" s="72"/>
      <c r="AL6" s="65" t="s">
        <v>15</v>
      </c>
      <c r="AM6" s="66"/>
      <c r="AN6" s="70" t="s">
        <v>7</v>
      </c>
      <c r="AO6" s="71"/>
      <c r="AP6" s="71"/>
      <c r="AQ6" s="71"/>
      <c r="AR6" s="71"/>
      <c r="AS6" s="71"/>
      <c r="AT6" s="72"/>
      <c r="AU6" s="65" t="s">
        <v>13</v>
      </c>
      <c r="AV6" s="66"/>
      <c r="AW6" s="65" t="s">
        <v>12</v>
      </c>
      <c r="AX6" s="69"/>
      <c r="AY6" s="66"/>
      <c r="AZ6" s="74" t="s">
        <v>8</v>
      </c>
      <c r="BA6" s="75"/>
      <c r="BB6" s="65" t="s">
        <v>9</v>
      </c>
      <c r="BC6" s="66"/>
      <c r="BD6" s="65" t="s">
        <v>10</v>
      </c>
      <c r="BE6" s="66"/>
      <c r="BF6" s="65" t="s">
        <v>11</v>
      </c>
      <c r="BG6" s="69"/>
      <c r="BH6" s="69"/>
      <c r="BI6" s="66"/>
      <c r="BJ6" s="65" t="s">
        <v>14</v>
      </c>
      <c r="BK6" s="66"/>
      <c r="BL6" s="67" t="s">
        <v>50</v>
      </c>
    </row>
    <row r="7" spans="1:64" ht="156.75" customHeight="1" thickBot="1">
      <c r="A7" s="94"/>
      <c r="B7" s="97"/>
      <c r="C7" s="28" t="s">
        <v>16</v>
      </c>
      <c r="D7" s="28" t="s">
        <v>77</v>
      </c>
      <c r="E7" s="28" t="s">
        <v>79</v>
      </c>
      <c r="F7" s="76" t="s">
        <v>17</v>
      </c>
      <c r="G7" s="29" t="s">
        <v>20</v>
      </c>
      <c r="H7" s="30" t="s">
        <v>19</v>
      </c>
      <c r="I7" s="31" t="s">
        <v>18</v>
      </c>
      <c r="J7" s="62" t="s">
        <v>21</v>
      </c>
      <c r="K7" s="32" t="s">
        <v>20</v>
      </c>
      <c r="L7" s="62" t="s">
        <v>21</v>
      </c>
      <c r="M7" s="29" t="s">
        <v>81</v>
      </c>
      <c r="N7" s="62" t="s">
        <v>21</v>
      </c>
      <c r="O7" s="33" t="s">
        <v>80</v>
      </c>
      <c r="P7" s="62" t="s">
        <v>21</v>
      </c>
      <c r="Q7" s="31" t="s">
        <v>82</v>
      </c>
      <c r="R7" s="31" t="s">
        <v>83</v>
      </c>
      <c r="S7" s="62" t="s">
        <v>21</v>
      </c>
      <c r="T7" s="33" t="s">
        <v>94</v>
      </c>
      <c r="U7" s="33" t="s">
        <v>91</v>
      </c>
      <c r="V7" s="29" t="s">
        <v>72</v>
      </c>
      <c r="W7" s="34" t="s">
        <v>93</v>
      </c>
      <c r="X7" s="34" t="s">
        <v>92</v>
      </c>
      <c r="Y7" s="35" t="s">
        <v>95</v>
      </c>
      <c r="Z7" s="58" t="s">
        <v>17</v>
      </c>
      <c r="AA7" s="29" t="s">
        <v>96</v>
      </c>
      <c r="AB7" s="29" t="s">
        <v>22</v>
      </c>
      <c r="AC7" s="36" t="s">
        <v>23</v>
      </c>
      <c r="AD7" s="62" t="s">
        <v>21</v>
      </c>
      <c r="AE7" s="37" t="s">
        <v>87</v>
      </c>
      <c r="AF7" s="37" t="s">
        <v>75</v>
      </c>
      <c r="AG7" s="79" t="s">
        <v>17</v>
      </c>
      <c r="AH7" s="34" t="s">
        <v>84</v>
      </c>
      <c r="AI7" s="62" t="s">
        <v>21</v>
      </c>
      <c r="AJ7" s="34" t="s">
        <v>88</v>
      </c>
      <c r="AK7" s="62" t="s">
        <v>21</v>
      </c>
      <c r="AL7" s="29" t="s">
        <v>34</v>
      </c>
      <c r="AM7" s="58" t="s">
        <v>17</v>
      </c>
      <c r="AN7" s="36" t="s">
        <v>24</v>
      </c>
      <c r="AO7" s="29" t="s">
        <v>25</v>
      </c>
      <c r="AP7" s="29" t="s">
        <v>26</v>
      </c>
      <c r="AQ7" s="29" t="s">
        <v>22</v>
      </c>
      <c r="AR7" s="29" t="s">
        <v>27</v>
      </c>
      <c r="AS7" s="29" t="s">
        <v>23</v>
      </c>
      <c r="AT7" s="62" t="s">
        <v>17</v>
      </c>
      <c r="AU7" s="28" t="s">
        <v>97</v>
      </c>
      <c r="AV7" s="58" t="s">
        <v>17</v>
      </c>
      <c r="AW7" s="29" t="s">
        <v>33</v>
      </c>
      <c r="AX7" s="29" t="s">
        <v>32</v>
      </c>
      <c r="AY7" s="58" t="s">
        <v>17</v>
      </c>
      <c r="AZ7" s="36" t="s">
        <v>23</v>
      </c>
      <c r="BA7" s="80" t="s">
        <v>17</v>
      </c>
      <c r="BB7" s="29" t="s">
        <v>28</v>
      </c>
      <c r="BC7" s="58" t="s">
        <v>17</v>
      </c>
      <c r="BD7" s="29" t="s">
        <v>29</v>
      </c>
      <c r="BE7" s="58" t="s">
        <v>17</v>
      </c>
      <c r="BF7" s="29" t="s">
        <v>30</v>
      </c>
      <c r="BG7" s="38" t="s">
        <v>78</v>
      </c>
      <c r="BH7" s="29" t="s">
        <v>31</v>
      </c>
      <c r="BI7" s="58" t="s">
        <v>17</v>
      </c>
      <c r="BJ7" s="29" t="s">
        <v>76</v>
      </c>
      <c r="BK7" s="58" t="s">
        <v>17</v>
      </c>
      <c r="BL7" s="68"/>
    </row>
    <row r="8" spans="1:64" ht="57" customHeight="1">
      <c r="A8" s="95"/>
      <c r="B8" s="98"/>
      <c r="C8" s="39">
        <v>25</v>
      </c>
      <c r="D8" s="39">
        <v>45</v>
      </c>
      <c r="E8" s="39">
        <v>42</v>
      </c>
      <c r="F8" s="77"/>
      <c r="G8" s="40">
        <v>49</v>
      </c>
      <c r="H8" s="40">
        <v>12</v>
      </c>
      <c r="I8" s="40">
        <v>28</v>
      </c>
      <c r="J8" s="63"/>
      <c r="K8" s="40">
        <v>52.5</v>
      </c>
      <c r="L8" s="63"/>
      <c r="M8" s="40">
        <v>139.94</v>
      </c>
      <c r="N8" s="63"/>
      <c r="O8" s="40">
        <v>59</v>
      </c>
      <c r="P8" s="63"/>
      <c r="Q8" s="40">
        <v>10</v>
      </c>
      <c r="R8" s="40">
        <v>15</v>
      </c>
      <c r="S8" s="78"/>
      <c r="T8" s="40">
        <v>41.39</v>
      </c>
      <c r="U8" s="41">
        <v>117.65</v>
      </c>
      <c r="V8" s="40">
        <v>30.91</v>
      </c>
      <c r="W8" s="40">
        <v>35.17</v>
      </c>
      <c r="X8" s="40">
        <v>25.63</v>
      </c>
      <c r="Y8" s="40">
        <v>10</v>
      </c>
      <c r="Z8" s="59"/>
      <c r="AA8" s="42">
        <v>6.8</v>
      </c>
      <c r="AB8" s="40">
        <v>6.6</v>
      </c>
      <c r="AC8" s="43">
        <v>26</v>
      </c>
      <c r="AD8" s="63"/>
      <c r="AE8" s="43">
        <v>35.25</v>
      </c>
      <c r="AF8" s="43">
        <v>25.35</v>
      </c>
      <c r="AG8" s="79"/>
      <c r="AH8" s="40">
        <v>5.75</v>
      </c>
      <c r="AI8" s="63"/>
      <c r="AJ8" s="40">
        <v>20.39</v>
      </c>
      <c r="AK8" s="63"/>
      <c r="AL8" s="42">
        <v>61.61</v>
      </c>
      <c r="AM8" s="59"/>
      <c r="AN8" s="42">
        <v>31</v>
      </c>
      <c r="AO8" s="42">
        <v>386</v>
      </c>
      <c r="AP8" s="42">
        <v>7</v>
      </c>
      <c r="AQ8" s="42">
        <v>6.9</v>
      </c>
      <c r="AR8" s="42">
        <v>15.37</v>
      </c>
      <c r="AS8" s="42">
        <v>7.5</v>
      </c>
      <c r="AT8" s="63"/>
      <c r="AU8" s="42">
        <v>1.27</v>
      </c>
      <c r="AV8" s="64"/>
      <c r="AW8" s="42">
        <v>2.2599999999999998</v>
      </c>
      <c r="AX8" s="42">
        <v>2.2000000000000002</v>
      </c>
      <c r="AY8" s="59"/>
      <c r="AZ8" s="43">
        <v>22</v>
      </c>
      <c r="BA8" s="81"/>
      <c r="BB8" s="42">
        <v>28.65</v>
      </c>
      <c r="BC8" s="64"/>
      <c r="BD8" s="42">
        <v>34.049999999999997</v>
      </c>
      <c r="BE8" s="59"/>
      <c r="BF8" s="42">
        <v>9.23</v>
      </c>
      <c r="BG8" s="42">
        <v>13.38</v>
      </c>
      <c r="BH8" s="42">
        <v>6.57</v>
      </c>
      <c r="BI8" s="59"/>
      <c r="BJ8" s="42">
        <v>13.6</v>
      </c>
      <c r="BK8" s="59"/>
      <c r="BL8" s="68"/>
    </row>
    <row r="9" spans="1:64" ht="12.75" customHeight="1">
      <c r="A9" s="21" t="s">
        <v>51</v>
      </c>
      <c r="B9" s="9">
        <v>6</v>
      </c>
      <c r="C9" s="49"/>
      <c r="D9" s="49">
        <v>4</v>
      </c>
      <c r="E9" s="49"/>
      <c r="F9" s="15">
        <f>((C9*$C$8)+(D9*$D$8)+(E9*$E$8))*$B9</f>
        <v>1080</v>
      </c>
      <c r="G9" s="52"/>
      <c r="H9" s="52"/>
      <c r="I9" s="52">
        <v>6</v>
      </c>
      <c r="J9" s="15">
        <f>((G9*$G$8)+(H9*$H$8)+(I9*$I$8))*$B9</f>
        <v>1008</v>
      </c>
      <c r="K9" s="53"/>
      <c r="L9" s="15">
        <f>((K9*$K$8))*$B9</f>
        <v>0</v>
      </c>
      <c r="M9" s="52"/>
      <c r="N9" s="16">
        <f>((M9*$M$8))*$B9</f>
        <v>0</v>
      </c>
      <c r="O9" s="50"/>
      <c r="P9" s="16">
        <f>((O9*$O$8))*$B9</f>
        <v>0</v>
      </c>
      <c r="Q9" s="52"/>
      <c r="R9" s="52"/>
      <c r="S9" s="15">
        <f>((Q9*$Q$8)+(R9*$R$8))*$B9</f>
        <v>0</v>
      </c>
      <c r="T9" s="55"/>
      <c r="U9" s="56"/>
      <c r="V9" s="49"/>
      <c r="W9" s="49"/>
      <c r="X9" s="49">
        <v>2</v>
      </c>
      <c r="Y9" s="49"/>
      <c r="Z9" s="15">
        <f>((T9*$T$8)+(U9*$U$8)+(V9*$V$8)+(W9*$W$8)+(X9*$X$8)+(Y9*$Y$8))*$B9</f>
        <v>307.56</v>
      </c>
      <c r="AA9" s="55"/>
      <c r="AB9" s="52"/>
      <c r="AC9" s="52"/>
      <c r="AD9" s="15">
        <f>((AA9*$AA$8)+(AB9*$AB$8)+(AC9*$AC$8))*$B9</f>
        <v>0</v>
      </c>
      <c r="AE9" s="52"/>
      <c r="AF9" s="52"/>
      <c r="AG9" s="15">
        <f>((AE9*$AE$8)+(AF9*$AF$8))*$B9</f>
        <v>0</v>
      </c>
      <c r="AH9" s="54"/>
      <c r="AI9" s="16">
        <f>((AH9*$AH$8))*$B9</f>
        <v>0</v>
      </c>
      <c r="AJ9" s="52"/>
      <c r="AK9" s="16">
        <f>((AJ9*$AJ$8))*$B9</f>
        <v>0</v>
      </c>
      <c r="AL9" s="55"/>
      <c r="AM9" s="16">
        <f>((AL9*$AL$8))*$B9</f>
        <v>0</v>
      </c>
      <c r="AN9" s="55"/>
      <c r="AO9" s="49"/>
      <c r="AP9" s="49"/>
      <c r="AQ9" s="49"/>
      <c r="AR9" s="49"/>
      <c r="AS9" s="49"/>
      <c r="AT9" s="15">
        <f t="shared" ref="AT9:AT34" si="0">((AN9*$AN$8)+(AO9*$AO$8)+(AP9*$AP$8)+(AQ9*$AQ$8)+(AR9*$AR$8)+(AS9*$AS$8))*$B9</f>
        <v>0</v>
      </c>
      <c r="AU9" s="52"/>
      <c r="AV9" s="16">
        <f t="shared" ref="AV9:AV43" si="1">((AU9*$AU$8))*$B9</f>
        <v>0</v>
      </c>
      <c r="AW9" s="49"/>
      <c r="AX9" s="49"/>
      <c r="AY9" s="15">
        <f t="shared" ref="AY9:AY43" si="2">((AW9*$AW$8)+(AX9*$AX$8))*$B9</f>
        <v>0</v>
      </c>
      <c r="AZ9" s="49"/>
      <c r="BA9" s="16">
        <f t="shared" ref="BA9:BA43" si="3">((AZ9*$AZ$8))*$B9</f>
        <v>0</v>
      </c>
      <c r="BB9" s="52"/>
      <c r="BC9" s="16">
        <f t="shared" ref="BC9:BC43" si="4">((BB9*$BB$8))*$B9</f>
        <v>0</v>
      </c>
      <c r="BD9" s="49"/>
      <c r="BE9" s="16">
        <f t="shared" ref="BE9:BE43" si="5">((BD9*$BD$8))*$B9</f>
        <v>0</v>
      </c>
      <c r="BF9" s="55"/>
      <c r="BG9" s="52"/>
      <c r="BH9" s="49"/>
      <c r="BI9" s="16">
        <f t="shared" ref="BI9:BI43" si="6">((BF9*$BF$8)+(BG9*$BG$8)+(BH9*$BH$8))*$B9</f>
        <v>0</v>
      </c>
      <c r="BJ9" s="50"/>
      <c r="BK9" s="16">
        <f t="shared" ref="BK9:BK43" si="7">((BJ9*$BJ$8))*$B9</f>
        <v>0</v>
      </c>
      <c r="BL9" s="44">
        <f t="shared" ref="BL9:BL43" si="8">SUM(F9+J9+L9+N9+P9+S9+Z9+AD9+AG9+AI9+AK9+AM9+AT9+AV9+AY9+BA9+BC9+BE9+BI9+BK9)</f>
        <v>2395.56</v>
      </c>
    </row>
    <row r="10" spans="1:64" ht="12.75" customHeight="1">
      <c r="A10" s="22" t="s">
        <v>52</v>
      </c>
      <c r="B10" s="9">
        <v>2</v>
      </c>
      <c r="C10" s="49"/>
      <c r="D10" s="49"/>
      <c r="E10" s="49">
        <v>4</v>
      </c>
      <c r="F10" s="15">
        <f t="shared" ref="F10:F30" si="9">((C10*$C$8)+(D10*$D$8)+(E10*$E$8))*$B10</f>
        <v>336</v>
      </c>
      <c r="G10" s="52">
        <v>6</v>
      </c>
      <c r="H10" s="52"/>
      <c r="I10" s="52"/>
      <c r="J10" s="15">
        <f t="shared" ref="J10:J28" si="10">((G10*$G$8)+(H10*$H$8)+(I10*$I$8))*$B10</f>
        <v>588</v>
      </c>
      <c r="K10" s="53"/>
      <c r="L10" s="15">
        <f t="shared" ref="L10:L30" si="11">((K10*$K$8))*$B10</f>
        <v>0</v>
      </c>
      <c r="M10" s="52">
        <v>2</v>
      </c>
      <c r="N10" s="16">
        <f t="shared" ref="N10:N30" si="12">((M10*$M$8))*$B10</f>
        <v>559.76</v>
      </c>
      <c r="O10" s="50"/>
      <c r="P10" s="16">
        <f t="shared" ref="P10:P30" si="13">((O10*$O$8))*$B10</f>
        <v>0</v>
      </c>
      <c r="Q10" s="52"/>
      <c r="R10" s="52"/>
      <c r="S10" s="15">
        <f t="shared" ref="S10:S30" si="14">((Q10*$Q$8)+(R10*$R$8))*$B10</f>
        <v>0</v>
      </c>
      <c r="T10" s="55"/>
      <c r="U10" s="56">
        <v>2</v>
      </c>
      <c r="V10" s="49"/>
      <c r="W10" s="49"/>
      <c r="X10" s="49"/>
      <c r="Y10" s="49"/>
      <c r="Z10" s="15">
        <f t="shared" ref="Z10:Z30" si="15">((T10*$T$8)+(U10*$U$8)+(V10*$V$8)+(W10*$W$8)+(X10*$X$8)+(Y10*$Y$8))*$B10</f>
        <v>470.6</v>
      </c>
      <c r="AA10" s="55"/>
      <c r="AB10" s="52"/>
      <c r="AC10" s="52"/>
      <c r="AD10" s="15">
        <f t="shared" ref="AD10:AD30" si="16">((AA10*$AA$8)+(AB10*$AB$8)+(AC10*$AC$8))*$B10</f>
        <v>0</v>
      </c>
      <c r="AE10" s="52"/>
      <c r="AF10" s="52"/>
      <c r="AG10" s="15">
        <f t="shared" ref="AG10:AG30" si="17">((AE10*$AE$8)+(AF10*$AF$8))*$B10</f>
        <v>0</v>
      </c>
      <c r="AH10" s="54"/>
      <c r="AI10" s="16">
        <f t="shared" ref="AI10:AI43" si="18">((AH10*$AH$8))*$B10</f>
        <v>0</v>
      </c>
      <c r="AJ10" s="52"/>
      <c r="AK10" s="16">
        <f t="shared" ref="AK10:AK30" si="19">((AJ10*$AJ$8))*$B10</f>
        <v>0</v>
      </c>
      <c r="AL10" s="55"/>
      <c r="AM10" s="16">
        <f t="shared" ref="AM10:AM43" si="20">((AL10*$AL$8))*$B10</f>
        <v>0</v>
      </c>
      <c r="AN10" s="55"/>
      <c r="AO10" s="49"/>
      <c r="AP10" s="49"/>
      <c r="AQ10" s="49"/>
      <c r="AR10" s="49"/>
      <c r="AS10" s="49"/>
      <c r="AT10" s="15">
        <f t="shared" si="0"/>
        <v>0</v>
      </c>
      <c r="AU10" s="52"/>
      <c r="AV10" s="16">
        <f t="shared" si="1"/>
        <v>0</v>
      </c>
      <c r="AW10" s="49"/>
      <c r="AX10" s="49"/>
      <c r="AY10" s="15">
        <f t="shared" si="2"/>
        <v>0</v>
      </c>
      <c r="AZ10" s="49"/>
      <c r="BA10" s="16">
        <f t="shared" si="3"/>
        <v>0</v>
      </c>
      <c r="BB10" s="52"/>
      <c r="BC10" s="16">
        <f t="shared" si="4"/>
        <v>0</v>
      </c>
      <c r="BD10" s="49"/>
      <c r="BE10" s="16">
        <f t="shared" si="5"/>
        <v>0</v>
      </c>
      <c r="BF10" s="55"/>
      <c r="BG10" s="52"/>
      <c r="BH10" s="49"/>
      <c r="BI10" s="16">
        <f t="shared" si="6"/>
        <v>0</v>
      </c>
      <c r="BJ10" s="50"/>
      <c r="BK10" s="16">
        <f t="shared" si="7"/>
        <v>0</v>
      </c>
      <c r="BL10" s="44">
        <f t="shared" si="8"/>
        <v>1954.3600000000001</v>
      </c>
    </row>
    <row r="11" spans="1:64" ht="12.75" customHeight="1">
      <c r="A11" s="22" t="s">
        <v>99</v>
      </c>
      <c r="B11" s="9">
        <v>28</v>
      </c>
      <c r="C11" s="49"/>
      <c r="D11" s="49">
        <v>4</v>
      </c>
      <c r="E11" s="49"/>
      <c r="F11" s="15">
        <f t="shared" si="9"/>
        <v>5040</v>
      </c>
      <c r="G11" s="52"/>
      <c r="H11" s="52"/>
      <c r="I11" s="52">
        <v>6</v>
      </c>
      <c r="J11" s="15">
        <f t="shared" si="10"/>
        <v>4704</v>
      </c>
      <c r="K11" s="53"/>
      <c r="L11" s="15">
        <f t="shared" si="11"/>
        <v>0</v>
      </c>
      <c r="M11" s="52"/>
      <c r="N11" s="16">
        <f t="shared" si="12"/>
        <v>0</v>
      </c>
      <c r="O11" s="50"/>
      <c r="P11" s="16">
        <f t="shared" si="13"/>
        <v>0</v>
      </c>
      <c r="Q11" s="52"/>
      <c r="R11" s="52"/>
      <c r="S11" s="15">
        <f t="shared" si="14"/>
        <v>0</v>
      </c>
      <c r="T11" s="55">
        <v>2</v>
      </c>
      <c r="U11" s="56"/>
      <c r="V11" s="49"/>
      <c r="W11" s="49"/>
      <c r="X11" s="49"/>
      <c r="Y11" s="49"/>
      <c r="Z11" s="15">
        <f t="shared" si="15"/>
        <v>2317.84</v>
      </c>
      <c r="AA11" s="55"/>
      <c r="AB11" s="52"/>
      <c r="AC11" s="52"/>
      <c r="AD11" s="15">
        <f t="shared" si="16"/>
        <v>0</v>
      </c>
      <c r="AE11" s="52"/>
      <c r="AF11" s="52">
        <v>0</v>
      </c>
      <c r="AG11" s="15">
        <f t="shared" si="17"/>
        <v>0</v>
      </c>
      <c r="AH11" s="54"/>
      <c r="AI11" s="16">
        <f t="shared" si="18"/>
        <v>0</v>
      </c>
      <c r="AJ11" s="52"/>
      <c r="AK11" s="16">
        <f t="shared" si="19"/>
        <v>0</v>
      </c>
      <c r="AL11" s="55"/>
      <c r="AM11" s="16">
        <f t="shared" si="20"/>
        <v>0</v>
      </c>
      <c r="AN11" s="55"/>
      <c r="AO11" s="49"/>
      <c r="AP11" s="49"/>
      <c r="AQ11" s="49"/>
      <c r="AR11" s="49"/>
      <c r="AS11" s="49"/>
      <c r="AT11" s="15">
        <f t="shared" si="0"/>
        <v>0</v>
      </c>
      <c r="AU11" s="52"/>
      <c r="AV11" s="16">
        <f t="shared" si="1"/>
        <v>0</v>
      </c>
      <c r="AW11" s="49"/>
      <c r="AX11" s="49"/>
      <c r="AY11" s="15">
        <f t="shared" si="2"/>
        <v>0</v>
      </c>
      <c r="AZ11" s="49"/>
      <c r="BA11" s="16">
        <f t="shared" si="3"/>
        <v>0</v>
      </c>
      <c r="BB11" s="52"/>
      <c r="BC11" s="16">
        <f t="shared" si="4"/>
        <v>0</v>
      </c>
      <c r="BD11" s="49"/>
      <c r="BE11" s="16">
        <f t="shared" si="5"/>
        <v>0</v>
      </c>
      <c r="BF11" s="55"/>
      <c r="BG11" s="52"/>
      <c r="BH11" s="49"/>
      <c r="BI11" s="16">
        <f t="shared" si="6"/>
        <v>0</v>
      </c>
      <c r="BJ11" s="50"/>
      <c r="BK11" s="16">
        <f t="shared" si="7"/>
        <v>0</v>
      </c>
      <c r="BL11" s="44">
        <f t="shared" si="8"/>
        <v>12061.84</v>
      </c>
    </row>
    <row r="12" spans="1:64" ht="12.75" customHeight="1">
      <c r="A12" s="22" t="s">
        <v>53</v>
      </c>
      <c r="B12" s="9">
        <v>12</v>
      </c>
      <c r="C12" s="49"/>
      <c r="D12" s="49">
        <v>4</v>
      </c>
      <c r="E12" s="49"/>
      <c r="F12" s="15">
        <f t="shared" si="9"/>
        <v>2160</v>
      </c>
      <c r="G12" s="52"/>
      <c r="H12" s="52"/>
      <c r="I12" s="52">
        <v>6</v>
      </c>
      <c r="J12" s="15">
        <f t="shared" si="10"/>
        <v>2016</v>
      </c>
      <c r="K12" s="53"/>
      <c r="L12" s="15">
        <f t="shared" si="11"/>
        <v>0</v>
      </c>
      <c r="M12" s="52"/>
      <c r="N12" s="16">
        <f t="shared" si="12"/>
        <v>0</v>
      </c>
      <c r="O12" s="50"/>
      <c r="P12" s="16">
        <f t="shared" si="13"/>
        <v>0</v>
      </c>
      <c r="Q12" s="52"/>
      <c r="R12" s="52"/>
      <c r="S12" s="15">
        <f t="shared" si="14"/>
        <v>0</v>
      </c>
      <c r="T12" s="55">
        <v>2</v>
      </c>
      <c r="U12" s="56"/>
      <c r="V12" s="49"/>
      <c r="W12" s="49"/>
      <c r="X12" s="49"/>
      <c r="Y12" s="49"/>
      <c r="Z12" s="15">
        <f t="shared" si="15"/>
        <v>993.36</v>
      </c>
      <c r="AA12" s="55"/>
      <c r="AB12" s="52"/>
      <c r="AC12" s="52"/>
      <c r="AD12" s="15">
        <f t="shared" si="16"/>
        <v>0</v>
      </c>
      <c r="AE12" s="52"/>
      <c r="AF12" s="52">
        <v>1</v>
      </c>
      <c r="AG12" s="15">
        <f t="shared" si="17"/>
        <v>304.20000000000005</v>
      </c>
      <c r="AH12" s="54"/>
      <c r="AI12" s="16">
        <f t="shared" si="18"/>
        <v>0</v>
      </c>
      <c r="AJ12" s="52"/>
      <c r="AK12" s="16">
        <f t="shared" si="19"/>
        <v>0</v>
      </c>
      <c r="AL12" s="55"/>
      <c r="AM12" s="16">
        <f t="shared" si="20"/>
        <v>0</v>
      </c>
      <c r="AN12" s="55"/>
      <c r="AO12" s="49"/>
      <c r="AP12" s="49"/>
      <c r="AQ12" s="49"/>
      <c r="AR12" s="49"/>
      <c r="AS12" s="49"/>
      <c r="AT12" s="15">
        <f t="shared" si="0"/>
        <v>0</v>
      </c>
      <c r="AU12" s="52"/>
      <c r="AV12" s="16">
        <f t="shared" si="1"/>
        <v>0</v>
      </c>
      <c r="AW12" s="49"/>
      <c r="AX12" s="49"/>
      <c r="AY12" s="15">
        <f t="shared" si="2"/>
        <v>0</v>
      </c>
      <c r="AZ12" s="49"/>
      <c r="BA12" s="16">
        <f t="shared" si="3"/>
        <v>0</v>
      </c>
      <c r="BB12" s="52"/>
      <c r="BC12" s="16">
        <f t="shared" si="4"/>
        <v>0</v>
      </c>
      <c r="BD12" s="49"/>
      <c r="BE12" s="16">
        <f t="shared" si="5"/>
        <v>0</v>
      </c>
      <c r="BF12" s="55"/>
      <c r="BG12" s="52"/>
      <c r="BH12" s="49"/>
      <c r="BI12" s="16">
        <f t="shared" si="6"/>
        <v>0</v>
      </c>
      <c r="BJ12" s="50"/>
      <c r="BK12" s="16">
        <f t="shared" si="7"/>
        <v>0</v>
      </c>
      <c r="BL12" s="44">
        <f t="shared" si="8"/>
        <v>5473.5599999999995</v>
      </c>
    </row>
    <row r="13" spans="1:64" ht="12.75" customHeight="1">
      <c r="A13" s="22" t="s">
        <v>54</v>
      </c>
      <c r="B13" s="9">
        <v>12</v>
      </c>
      <c r="C13" s="49">
        <v>4</v>
      </c>
      <c r="D13" s="49"/>
      <c r="E13" s="49"/>
      <c r="F13" s="15">
        <f t="shared" si="9"/>
        <v>1200</v>
      </c>
      <c r="G13" s="52"/>
      <c r="H13" s="52">
        <v>8</v>
      </c>
      <c r="I13" s="52"/>
      <c r="J13" s="15">
        <f t="shared" si="10"/>
        <v>1152</v>
      </c>
      <c r="K13" s="53"/>
      <c r="L13" s="15">
        <f t="shared" si="11"/>
        <v>0</v>
      </c>
      <c r="M13" s="52"/>
      <c r="N13" s="16">
        <f t="shared" si="12"/>
        <v>0</v>
      </c>
      <c r="O13" s="50"/>
      <c r="P13" s="16">
        <f t="shared" si="13"/>
        <v>0</v>
      </c>
      <c r="Q13" s="52"/>
      <c r="R13" s="52"/>
      <c r="S13" s="15">
        <f t="shared" si="14"/>
        <v>0</v>
      </c>
      <c r="T13" s="55"/>
      <c r="U13" s="56"/>
      <c r="V13" s="49"/>
      <c r="W13" s="49">
        <v>2</v>
      </c>
      <c r="X13" s="49"/>
      <c r="Y13" s="49"/>
      <c r="Z13" s="15">
        <f t="shared" si="15"/>
        <v>844.08</v>
      </c>
      <c r="AA13" s="55"/>
      <c r="AB13" s="52"/>
      <c r="AC13" s="52"/>
      <c r="AD13" s="15">
        <f t="shared" si="16"/>
        <v>0</v>
      </c>
      <c r="AE13" s="52"/>
      <c r="AF13" s="52"/>
      <c r="AG13" s="15">
        <f t="shared" si="17"/>
        <v>0</v>
      </c>
      <c r="AH13" s="54"/>
      <c r="AI13" s="16">
        <f t="shared" si="18"/>
        <v>0</v>
      </c>
      <c r="AJ13" s="52"/>
      <c r="AK13" s="16">
        <f t="shared" si="19"/>
        <v>0</v>
      </c>
      <c r="AL13" s="55">
        <v>1</v>
      </c>
      <c r="AM13" s="16">
        <f t="shared" si="20"/>
        <v>739.31999999999994</v>
      </c>
      <c r="AN13" s="55"/>
      <c r="AO13" s="49"/>
      <c r="AP13" s="49"/>
      <c r="AQ13" s="49"/>
      <c r="AR13" s="49">
        <v>6</v>
      </c>
      <c r="AS13" s="49"/>
      <c r="AT13" s="15">
        <f>((AN13*$AN$8)+(AO13*$AO$8)+(AP13*$AP$8)+(AQ13*$AQ$8)+(AR13*$AR$8)+(AS13*$AS$8))*$B13</f>
        <v>1106.6399999999999</v>
      </c>
      <c r="AU13" s="52"/>
      <c r="AV13" s="16">
        <f t="shared" si="1"/>
        <v>0</v>
      </c>
      <c r="AW13" s="49"/>
      <c r="AX13" s="49"/>
      <c r="AY13" s="15">
        <f t="shared" si="2"/>
        <v>0</v>
      </c>
      <c r="AZ13" s="49"/>
      <c r="BA13" s="16">
        <f t="shared" si="3"/>
        <v>0</v>
      </c>
      <c r="BB13" s="52"/>
      <c r="BC13" s="16">
        <f t="shared" si="4"/>
        <v>0</v>
      </c>
      <c r="BD13" s="49"/>
      <c r="BE13" s="16">
        <f t="shared" si="5"/>
        <v>0</v>
      </c>
      <c r="BF13" s="55"/>
      <c r="BG13" s="52"/>
      <c r="BH13" s="49"/>
      <c r="BI13" s="16">
        <f t="shared" si="6"/>
        <v>0</v>
      </c>
      <c r="BJ13" s="50"/>
      <c r="BK13" s="16">
        <f t="shared" si="7"/>
        <v>0</v>
      </c>
      <c r="BL13" s="44">
        <f t="shared" si="8"/>
        <v>5042.0399999999991</v>
      </c>
    </row>
    <row r="14" spans="1:64" ht="12.75" customHeight="1">
      <c r="A14" s="22" t="s">
        <v>55</v>
      </c>
      <c r="B14" s="9">
        <v>16</v>
      </c>
      <c r="C14" s="49"/>
      <c r="D14" s="49">
        <v>4</v>
      </c>
      <c r="E14" s="49"/>
      <c r="F14" s="15">
        <f t="shared" si="9"/>
        <v>2880</v>
      </c>
      <c r="G14" s="52"/>
      <c r="H14" s="52"/>
      <c r="I14" s="52">
        <v>6</v>
      </c>
      <c r="J14" s="15">
        <f t="shared" si="10"/>
        <v>2688</v>
      </c>
      <c r="K14" s="53"/>
      <c r="L14" s="15">
        <f t="shared" si="11"/>
        <v>0</v>
      </c>
      <c r="M14" s="52"/>
      <c r="N14" s="16">
        <f t="shared" si="12"/>
        <v>0</v>
      </c>
      <c r="O14" s="50"/>
      <c r="P14" s="16">
        <f t="shared" si="13"/>
        <v>0</v>
      </c>
      <c r="Q14" s="52"/>
      <c r="R14" s="52"/>
      <c r="S14" s="15">
        <f t="shared" si="14"/>
        <v>0</v>
      </c>
      <c r="T14" s="55"/>
      <c r="U14" s="56"/>
      <c r="V14" s="49"/>
      <c r="W14" s="49"/>
      <c r="X14" s="49"/>
      <c r="Y14" s="49">
        <v>2</v>
      </c>
      <c r="Z14" s="15">
        <f>((T14*$T$8)+(U14*$U$8)+(V14*$V$8)+(W14*$W$8)+(X14*$X$8)+(Y14*$Y$8))*$B14</f>
        <v>320</v>
      </c>
      <c r="AA14" s="55"/>
      <c r="AB14" s="52"/>
      <c r="AC14" s="52"/>
      <c r="AD14" s="15">
        <f t="shared" si="16"/>
        <v>0</v>
      </c>
      <c r="AE14" s="52"/>
      <c r="AF14" s="52"/>
      <c r="AG14" s="15">
        <f t="shared" si="17"/>
        <v>0</v>
      </c>
      <c r="AH14" s="54"/>
      <c r="AI14" s="16">
        <f t="shared" si="18"/>
        <v>0</v>
      </c>
      <c r="AJ14" s="52"/>
      <c r="AK14" s="16">
        <f t="shared" si="19"/>
        <v>0</v>
      </c>
      <c r="AL14" s="55"/>
      <c r="AM14" s="16">
        <f t="shared" si="20"/>
        <v>0</v>
      </c>
      <c r="AN14" s="55"/>
      <c r="AO14" s="49"/>
      <c r="AP14" s="49"/>
      <c r="AQ14" s="49"/>
      <c r="AR14" s="49"/>
      <c r="AS14" s="49"/>
      <c r="AT14" s="15">
        <f t="shared" si="0"/>
        <v>0</v>
      </c>
      <c r="AU14" s="52"/>
      <c r="AV14" s="16">
        <f t="shared" si="1"/>
        <v>0</v>
      </c>
      <c r="AW14" s="49"/>
      <c r="AX14" s="49"/>
      <c r="AY14" s="15">
        <f t="shared" si="2"/>
        <v>0</v>
      </c>
      <c r="AZ14" s="49"/>
      <c r="BA14" s="16">
        <f t="shared" si="3"/>
        <v>0</v>
      </c>
      <c r="BB14" s="52"/>
      <c r="BC14" s="16">
        <f t="shared" si="4"/>
        <v>0</v>
      </c>
      <c r="BD14" s="49"/>
      <c r="BE14" s="16">
        <f t="shared" si="5"/>
        <v>0</v>
      </c>
      <c r="BF14" s="55"/>
      <c r="BG14" s="52"/>
      <c r="BH14" s="49"/>
      <c r="BI14" s="16">
        <f t="shared" si="6"/>
        <v>0</v>
      </c>
      <c r="BJ14" s="50"/>
      <c r="BK14" s="16">
        <f t="shared" si="7"/>
        <v>0</v>
      </c>
      <c r="BL14" s="44">
        <f t="shared" si="8"/>
        <v>5888</v>
      </c>
    </row>
    <row r="15" spans="1:64" ht="12.75" customHeight="1">
      <c r="A15" s="22" t="s">
        <v>56</v>
      </c>
      <c r="B15" s="10">
        <v>14</v>
      </c>
      <c r="C15" s="49">
        <v>4</v>
      </c>
      <c r="D15" s="49"/>
      <c r="E15" s="49"/>
      <c r="F15" s="15">
        <f t="shared" si="9"/>
        <v>1400</v>
      </c>
      <c r="G15" s="52"/>
      <c r="H15" s="52">
        <v>8</v>
      </c>
      <c r="I15" s="52"/>
      <c r="J15" s="15">
        <f t="shared" si="10"/>
        <v>1344</v>
      </c>
      <c r="K15" s="53"/>
      <c r="L15" s="15">
        <f t="shared" si="11"/>
        <v>0</v>
      </c>
      <c r="M15" s="52"/>
      <c r="N15" s="16">
        <f t="shared" si="12"/>
        <v>0</v>
      </c>
      <c r="O15" s="50"/>
      <c r="P15" s="16">
        <f t="shared" si="13"/>
        <v>0</v>
      </c>
      <c r="Q15" s="52"/>
      <c r="R15" s="52"/>
      <c r="S15" s="15">
        <f t="shared" si="14"/>
        <v>0</v>
      </c>
      <c r="T15" s="55">
        <v>2</v>
      </c>
      <c r="U15" s="56"/>
      <c r="V15" s="49"/>
      <c r="W15" s="49"/>
      <c r="X15" s="49"/>
      <c r="Y15" s="49"/>
      <c r="Z15" s="15">
        <f>((T15*$T$8)+(U15*$U$8)+(V15*$V$8)+(W15*$W$8)+(X15*$X$8)+(Y15*$Y$8))*$B15</f>
        <v>1158.92</v>
      </c>
      <c r="AA15" s="55">
        <v>4</v>
      </c>
      <c r="AB15" s="52"/>
      <c r="AC15" s="52"/>
      <c r="AD15" s="15">
        <f>((AA15*$AA$8)+(AB15*$AB$8)+(AC15*$AC$8))*$B15</f>
        <v>380.8</v>
      </c>
      <c r="AE15" s="52"/>
      <c r="AF15" s="52"/>
      <c r="AG15" s="15">
        <f t="shared" si="17"/>
        <v>0</v>
      </c>
      <c r="AH15" s="54"/>
      <c r="AI15" s="16">
        <f t="shared" si="18"/>
        <v>0</v>
      </c>
      <c r="AJ15" s="52"/>
      <c r="AK15" s="16">
        <f t="shared" si="19"/>
        <v>0</v>
      </c>
      <c r="AL15" s="55"/>
      <c r="AM15" s="16">
        <f t="shared" si="20"/>
        <v>0</v>
      </c>
      <c r="AN15" s="55"/>
      <c r="AO15" s="49"/>
      <c r="AP15" s="49">
        <v>24</v>
      </c>
      <c r="AQ15" s="49"/>
      <c r="AR15" s="49"/>
      <c r="AS15" s="49"/>
      <c r="AT15" s="15">
        <f>((AN15*$AN$8)+(AO15*$AO$8)+(AP15*$AP$8)+(AQ15*$AQ$8)+(AR15*$AR$8)+(AS15*$AS$8))*$B15</f>
        <v>2352</v>
      </c>
      <c r="AU15" s="52"/>
      <c r="AV15" s="16">
        <f t="shared" si="1"/>
        <v>0</v>
      </c>
      <c r="AW15" s="49"/>
      <c r="AX15" s="49"/>
      <c r="AY15" s="15">
        <f t="shared" si="2"/>
        <v>0</v>
      </c>
      <c r="AZ15" s="49"/>
      <c r="BA15" s="16">
        <f t="shared" si="3"/>
        <v>0</v>
      </c>
      <c r="BB15" s="52"/>
      <c r="BC15" s="16">
        <f t="shared" si="4"/>
        <v>0</v>
      </c>
      <c r="BD15" s="49"/>
      <c r="BE15" s="16">
        <f t="shared" si="5"/>
        <v>0</v>
      </c>
      <c r="BF15" s="55"/>
      <c r="BG15" s="52"/>
      <c r="BH15" s="49"/>
      <c r="BI15" s="16">
        <f t="shared" si="6"/>
        <v>0</v>
      </c>
      <c r="BJ15" s="50">
        <v>4</v>
      </c>
      <c r="BK15" s="16">
        <f t="shared" si="7"/>
        <v>761.6</v>
      </c>
      <c r="BL15" s="44">
        <f t="shared" si="8"/>
        <v>7397.3200000000006</v>
      </c>
    </row>
    <row r="16" spans="1:64" ht="12.75" customHeight="1">
      <c r="A16" s="23" t="s">
        <v>57</v>
      </c>
      <c r="B16" s="11">
        <v>2</v>
      </c>
      <c r="C16" s="49">
        <v>4</v>
      </c>
      <c r="D16" s="49"/>
      <c r="E16" s="49"/>
      <c r="F16" s="15">
        <f>((C16*$C$8)+(D16*$D$8)+(E16*$E$8))*$B16</f>
        <v>200</v>
      </c>
      <c r="G16" s="52"/>
      <c r="H16" s="52">
        <v>8</v>
      </c>
      <c r="I16" s="52"/>
      <c r="J16" s="15">
        <f>((G16*$G$8)+(H16*$H$8)+(I16*$I$8))*$B16</f>
        <v>192</v>
      </c>
      <c r="K16" s="53"/>
      <c r="L16" s="15">
        <f t="shared" si="11"/>
        <v>0</v>
      </c>
      <c r="M16" s="52"/>
      <c r="N16" s="16">
        <f t="shared" si="12"/>
        <v>0</v>
      </c>
      <c r="O16" s="50"/>
      <c r="P16" s="16">
        <f t="shared" si="13"/>
        <v>0</v>
      </c>
      <c r="Q16" s="52"/>
      <c r="R16" s="52"/>
      <c r="S16" s="15">
        <f t="shared" si="14"/>
        <v>0</v>
      </c>
      <c r="T16" s="55">
        <v>2</v>
      </c>
      <c r="U16" s="56"/>
      <c r="V16" s="49"/>
      <c r="W16" s="49"/>
      <c r="X16" s="49"/>
      <c r="Y16" s="49"/>
      <c r="Z16" s="15">
        <f t="shared" si="15"/>
        <v>165.56</v>
      </c>
      <c r="AA16" s="55">
        <v>4</v>
      </c>
      <c r="AB16" s="52"/>
      <c r="AC16" s="52"/>
      <c r="AD16" s="15">
        <f>((AA16*$AA$8)+(AB16*$AB$8)+(AC16*$AC$8))*$B16</f>
        <v>54.4</v>
      </c>
      <c r="AE16" s="52"/>
      <c r="AF16" s="52"/>
      <c r="AG16" s="15">
        <f t="shared" si="17"/>
        <v>0</v>
      </c>
      <c r="AH16" s="54"/>
      <c r="AI16" s="16">
        <f t="shared" si="18"/>
        <v>0</v>
      </c>
      <c r="AJ16" s="52"/>
      <c r="AK16" s="16">
        <f t="shared" si="19"/>
        <v>0</v>
      </c>
      <c r="AL16" s="55"/>
      <c r="AM16" s="16">
        <f t="shared" si="20"/>
        <v>0</v>
      </c>
      <c r="AN16" s="55"/>
      <c r="AO16" s="49"/>
      <c r="AP16" s="49">
        <v>24</v>
      </c>
      <c r="AQ16" s="49"/>
      <c r="AR16" s="49"/>
      <c r="AS16" s="49"/>
      <c r="AT16" s="15">
        <f>((AN16*$AN$8)+(AO16*$AO$8)+(AP16*$AP$8)+(AQ16*$AQ$8)+(AR16*$AR$8)+(AS16*$AS$8))*$B16</f>
        <v>336</v>
      </c>
      <c r="AU16" s="52">
        <v>4</v>
      </c>
      <c r="AV16" s="16">
        <f t="shared" si="1"/>
        <v>10.16</v>
      </c>
      <c r="AW16" s="49"/>
      <c r="AX16" s="49"/>
      <c r="AY16" s="15">
        <f t="shared" si="2"/>
        <v>0</v>
      </c>
      <c r="AZ16" s="49"/>
      <c r="BA16" s="16">
        <f t="shared" si="3"/>
        <v>0</v>
      </c>
      <c r="BB16" s="52"/>
      <c r="BC16" s="16">
        <f t="shared" si="4"/>
        <v>0</v>
      </c>
      <c r="BD16" s="49"/>
      <c r="BE16" s="16">
        <f t="shared" si="5"/>
        <v>0</v>
      </c>
      <c r="BF16" s="55"/>
      <c r="BG16" s="52"/>
      <c r="BH16" s="49"/>
      <c r="BI16" s="16">
        <f t="shared" si="6"/>
        <v>0</v>
      </c>
      <c r="BJ16" s="50">
        <v>4</v>
      </c>
      <c r="BK16" s="16">
        <f t="shared" si="7"/>
        <v>108.8</v>
      </c>
      <c r="BL16" s="44">
        <f t="shared" si="8"/>
        <v>1066.9199999999998</v>
      </c>
    </row>
    <row r="17" spans="1:64" ht="12.75" customHeight="1">
      <c r="A17" s="22" t="s">
        <v>58</v>
      </c>
      <c r="B17" s="9">
        <v>8</v>
      </c>
      <c r="C17" s="49"/>
      <c r="D17" s="49">
        <v>4</v>
      </c>
      <c r="E17" s="49"/>
      <c r="F17" s="15">
        <f>((C17*$C$8)+(D17*$D$8)+(E17*$E$8))*$B17</f>
        <v>1440</v>
      </c>
      <c r="G17" s="52"/>
      <c r="H17" s="52"/>
      <c r="I17" s="52">
        <v>6</v>
      </c>
      <c r="J17" s="15">
        <f t="shared" si="10"/>
        <v>1344</v>
      </c>
      <c r="K17" s="53"/>
      <c r="L17" s="15">
        <f t="shared" si="11"/>
        <v>0</v>
      </c>
      <c r="M17" s="52"/>
      <c r="N17" s="16">
        <f t="shared" si="12"/>
        <v>0</v>
      </c>
      <c r="O17" s="50"/>
      <c r="P17" s="16">
        <f t="shared" si="13"/>
        <v>0</v>
      </c>
      <c r="Q17" s="52"/>
      <c r="R17" s="52"/>
      <c r="S17" s="15">
        <f t="shared" si="14"/>
        <v>0</v>
      </c>
      <c r="T17" s="55">
        <v>2</v>
      </c>
      <c r="U17" s="56"/>
      <c r="V17" s="49"/>
      <c r="W17" s="49"/>
      <c r="X17" s="49"/>
      <c r="Y17" s="49"/>
      <c r="Z17" s="15">
        <f t="shared" si="15"/>
        <v>662.24</v>
      </c>
      <c r="AA17" s="55"/>
      <c r="AB17" s="52"/>
      <c r="AC17" s="52"/>
      <c r="AD17" s="15">
        <f t="shared" si="16"/>
        <v>0</v>
      </c>
      <c r="AE17" s="52"/>
      <c r="AF17" s="52"/>
      <c r="AG17" s="15">
        <f t="shared" si="17"/>
        <v>0</v>
      </c>
      <c r="AH17" s="54"/>
      <c r="AI17" s="16">
        <f t="shared" si="18"/>
        <v>0</v>
      </c>
      <c r="AJ17" s="52"/>
      <c r="AK17" s="16">
        <f t="shared" si="19"/>
        <v>0</v>
      </c>
      <c r="AL17" s="55"/>
      <c r="AM17" s="16">
        <f t="shared" si="20"/>
        <v>0</v>
      </c>
      <c r="AN17" s="55"/>
      <c r="AO17" s="49"/>
      <c r="AP17" s="49"/>
      <c r="AQ17" s="49"/>
      <c r="AR17" s="49"/>
      <c r="AS17" s="49"/>
      <c r="AT17" s="15">
        <f t="shared" si="0"/>
        <v>0</v>
      </c>
      <c r="AU17" s="52"/>
      <c r="AV17" s="16">
        <f t="shared" si="1"/>
        <v>0</v>
      </c>
      <c r="AW17" s="49"/>
      <c r="AX17" s="49"/>
      <c r="AY17" s="15">
        <f t="shared" si="2"/>
        <v>0</v>
      </c>
      <c r="AZ17" s="49"/>
      <c r="BA17" s="16">
        <f t="shared" si="3"/>
        <v>0</v>
      </c>
      <c r="BB17" s="52"/>
      <c r="BC17" s="16">
        <f t="shared" si="4"/>
        <v>0</v>
      </c>
      <c r="BD17" s="49"/>
      <c r="BE17" s="16">
        <f t="shared" si="5"/>
        <v>0</v>
      </c>
      <c r="BF17" s="55"/>
      <c r="BG17" s="52"/>
      <c r="BH17" s="49"/>
      <c r="BI17" s="16">
        <f t="shared" si="6"/>
        <v>0</v>
      </c>
      <c r="BJ17" s="50"/>
      <c r="BK17" s="16">
        <f t="shared" si="7"/>
        <v>0</v>
      </c>
      <c r="BL17" s="44">
        <f t="shared" si="8"/>
        <v>3446.24</v>
      </c>
    </row>
    <row r="18" spans="1:64" ht="12.75" customHeight="1">
      <c r="A18" s="22" t="s">
        <v>59</v>
      </c>
      <c r="B18" s="9">
        <v>12</v>
      </c>
      <c r="C18" s="49"/>
      <c r="D18" s="49"/>
      <c r="E18" s="49">
        <v>4</v>
      </c>
      <c r="F18" s="15">
        <f t="shared" si="9"/>
        <v>2016</v>
      </c>
      <c r="G18" s="52"/>
      <c r="H18" s="52"/>
      <c r="I18" s="52"/>
      <c r="J18" s="15">
        <f t="shared" si="10"/>
        <v>0</v>
      </c>
      <c r="K18" s="53">
        <v>6</v>
      </c>
      <c r="L18" s="15">
        <f t="shared" si="11"/>
        <v>3780</v>
      </c>
      <c r="M18" s="52">
        <v>2</v>
      </c>
      <c r="N18" s="16">
        <f t="shared" si="12"/>
        <v>3358.56</v>
      </c>
      <c r="O18" s="50">
        <v>2</v>
      </c>
      <c r="P18" s="16">
        <f>((O18*$O$8))*$B18</f>
        <v>1416</v>
      </c>
      <c r="Q18" s="52">
        <v>2</v>
      </c>
      <c r="R18" s="52"/>
      <c r="S18" s="15">
        <f>((Q18*$Q$8)+(R18*$R$8))*$B18</f>
        <v>240</v>
      </c>
      <c r="T18" s="55"/>
      <c r="U18" s="56">
        <v>2</v>
      </c>
      <c r="V18" s="49"/>
      <c r="W18" s="49"/>
      <c r="X18" s="49"/>
      <c r="Y18" s="49"/>
      <c r="Z18" s="15">
        <f t="shared" ref="Z18:Z25" si="21">((T18*$T$8)+(U18*$U$8)+(V18*$V$8)+(W18*$W$8)+(X18*$X$8)+(Y18*$Y$8))*$B18</f>
        <v>2823.6000000000004</v>
      </c>
      <c r="AA18" s="55"/>
      <c r="AB18" s="52"/>
      <c r="AC18" s="52"/>
      <c r="AD18" s="15">
        <f t="shared" si="16"/>
        <v>0</v>
      </c>
      <c r="AE18" s="52"/>
      <c r="AF18" s="52"/>
      <c r="AG18" s="15">
        <f t="shared" si="17"/>
        <v>0</v>
      </c>
      <c r="AH18" s="54"/>
      <c r="AI18" s="16">
        <f t="shared" si="18"/>
        <v>0</v>
      </c>
      <c r="AJ18" s="52"/>
      <c r="AK18" s="16">
        <f t="shared" si="19"/>
        <v>0</v>
      </c>
      <c r="AL18" s="55"/>
      <c r="AM18" s="16">
        <f t="shared" si="20"/>
        <v>0</v>
      </c>
      <c r="AN18" s="55"/>
      <c r="AO18" s="49"/>
      <c r="AP18" s="49"/>
      <c r="AQ18" s="49"/>
      <c r="AR18" s="49"/>
      <c r="AS18" s="49"/>
      <c r="AT18" s="15">
        <f t="shared" si="0"/>
        <v>0</v>
      </c>
      <c r="AU18" s="52"/>
      <c r="AV18" s="16">
        <f t="shared" si="1"/>
        <v>0</v>
      </c>
      <c r="AW18" s="49"/>
      <c r="AX18" s="49"/>
      <c r="AY18" s="15">
        <f t="shared" si="2"/>
        <v>0</v>
      </c>
      <c r="AZ18" s="49"/>
      <c r="BA18" s="16">
        <f t="shared" si="3"/>
        <v>0</v>
      </c>
      <c r="BB18" s="52"/>
      <c r="BC18" s="16">
        <f t="shared" si="4"/>
        <v>0</v>
      </c>
      <c r="BD18" s="49"/>
      <c r="BE18" s="16">
        <f t="shared" si="5"/>
        <v>0</v>
      </c>
      <c r="BF18" s="55"/>
      <c r="BG18" s="52"/>
      <c r="BH18" s="49"/>
      <c r="BI18" s="16">
        <f t="shared" si="6"/>
        <v>0</v>
      </c>
      <c r="BJ18" s="50"/>
      <c r="BK18" s="16">
        <f t="shared" si="7"/>
        <v>0</v>
      </c>
      <c r="BL18" s="44">
        <f t="shared" si="8"/>
        <v>13634.16</v>
      </c>
    </row>
    <row r="19" spans="1:64" ht="12.75" customHeight="1">
      <c r="A19" s="22" t="s">
        <v>60</v>
      </c>
      <c r="B19" s="9">
        <v>5</v>
      </c>
      <c r="C19" s="49"/>
      <c r="D19" s="49"/>
      <c r="E19" s="49">
        <v>4</v>
      </c>
      <c r="F19" s="15">
        <f>((C19*$C$8)+(D19*$D$8)+(E19*$E$8))*$B19</f>
        <v>840</v>
      </c>
      <c r="G19" s="52">
        <v>6</v>
      </c>
      <c r="H19" s="52"/>
      <c r="I19" s="52"/>
      <c r="J19" s="15">
        <f t="shared" si="10"/>
        <v>1470</v>
      </c>
      <c r="K19" s="53"/>
      <c r="L19" s="15">
        <f t="shared" si="11"/>
        <v>0</v>
      </c>
      <c r="M19" s="52"/>
      <c r="N19" s="16">
        <f t="shared" si="12"/>
        <v>0</v>
      </c>
      <c r="O19" s="50"/>
      <c r="P19" s="16">
        <f t="shared" si="13"/>
        <v>0</v>
      </c>
      <c r="Q19" s="52"/>
      <c r="R19" s="52"/>
      <c r="S19" s="15">
        <f t="shared" si="14"/>
        <v>0</v>
      </c>
      <c r="T19" s="52">
        <v>2</v>
      </c>
      <c r="U19" s="50"/>
      <c r="V19" s="52"/>
      <c r="W19" s="52"/>
      <c r="X19" s="52"/>
      <c r="Y19" s="52"/>
      <c r="Z19" s="15">
        <f t="shared" si="21"/>
        <v>413.9</v>
      </c>
      <c r="AA19" s="55"/>
      <c r="AB19" s="52"/>
      <c r="AC19" s="52"/>
      <c r="AD19" s="15">
        <f t="shared" si="16"/>
        <v>0</v>
      </c>
      <c r="AE19" s="52"/>
      <c r="AF19" s="52"/>
      <c r="AG19" s="15">
        <f t="shared" si="17"/>
        <v>0</v>
      </c>
      <c r="AH19" s="54"/>
      <c r="AI19" s="16">
        <f t="shared" si="18"/>
        <v>0</v>
      </c>
      <c r="AJ19" s="52"/>
      <c r="AK19" s="16">
        <f t="shared" si="19"/>
        <v>0</v>
      </c>
      <c r="AL19" s="55"/>
      <c r="AM19" s="16">
        <f t="shared" si="20"/>
        <v>0</v>
      </c>
      <c r="AN19" s="55"/>
      <c r="AO19" s="49"/>
      <c r="AP19" s="49"/>
      <c r="AQ19" s="49"/>
      <c r="AR19" s="49"/>
      <c r="AS19" s="49"/>
      <c r="AT19" s="15">
        <f t="shared" si="0"/>
        <v>0</v>
      </c>
      <c r="AU19" s="52"/>
      <c r="AV19" s="16">
        <f t="shared" si="1"/>
        <v>0</v>
      </c>
      <c r="AW19" s="49"/>
      <c r="AX19" s="49"/>
      <c r="AY19" s="15">
        <f t="shared" si="2"/>
        <v>0</v>
      </c>
      <c r="AZ19" s="49"/>
      <c r="BA19" s="16">
        <f t="shared" si="3"/>
        <v>0</v>
      </c>
      <c r="BB19" s="52"/>
      <c r="BC19" s="16">
        <f t="shared" si="4"/>
        <v>0</v>
      </c>
      <c r="BD19" s="49"/>
      <c r="BE19" s="16">
        <f t="shared" si="5"/>
        <v>0</v>
      </c>
      <c r="BF19" s="55"/>
      <c r="BG19" s="52"/>
      <c r="BH19" s="49"/>
      <c r="BI19" s="16">
        <f t="shared" si="6"/>
        <v>0</v>
      </c>
      <c r="BJ19" s="50"/>
      <c r="BK19" s="16">
        <f t="shared" si="7"/>
        <v>0</v>
      </c>
      <c r="BL19" s="44">
        <f t="shared" si="8"/>
        <v>2723.9</v>
      </c>
    </row>
    <row r="20" spans="1:64" ht="12.75" customHeight="1">
      <c r="A20" s="22" t="s">
        <v>61</v>
      </c>
      <c r="B20" s="9">
        <v>97</v>
      </c>
      <c r="C20" s="49"/>
      <c r="D20" s="49"/>
      <c r="E20" s="49">
        <v>4</v>
      </c>
      <c r="F20" s="15">
        <f>((C20*$C$8)+(D20*$D$8)+(E20*$E$8))*$B20</f>
        <v>16296</v>
      </c>
      <c r="G20" s="52"/>
      <c r="H20" s="52"/>
      <c r="I20" s="52"/>
      <c r="J20" s="15">
        <f t="shared" si="10"/>
        <v>0</v>
      </c>
      <c r="K20" s="53">
        <v>10</v>
      </c>
      <c r="L20" s="15">
        <f>((K20*$K$8))*$B20</f>
        <v>50925</v>
      </c>
      <c r="M20" s="52">
        <v>2</v>
      </c>
      <c r="N20" s="16">
        <f>((M20*$M$8))*$B20</f>
        <v>27148.36</v>
      </c>
      <c r="O20" s="50"/>
      <c r="P20" s="16">
        <f t="shared" si="13"/>
        <v>0</v>
      </c>
      <c r="Q20" s="52"/>
      <c r="R20" s="52">
        <v>2</v>
      </c>
      <c r="S20" s="15">
        <f t="shared" si="14"/>
        <v>2910</v>
      </c>
      <c r="T20" s="52"/>
      <c r="U20" s="50">
        <v>2</v>
      </c>
      <c r="V20" s="52"/>
      <c r="W20" s="52"/>
      <c r="X20" s="52"/>
      <c r="Y20" s="52"/>
      <c r="Z20" s="15">
        <f t="shared" si="21"/>
        <v>22824.100000000002</v>
      </c>
      <c r="AA20" s="55"/>
      <c r="AB20" s="52"/>
      <c r="AC20" s="52"/>
      <c r="AD20" s="15">
        <f t="shared" si="16"/>
        <v>0</v>
      </c>
      <c r="AE20" s="52"/>
      <c r="AF20" s="52"/>
      <c r="AG20" s="15">
        <f t="shared" si="17"/>
        <v>0</v>
      </c>
      <c r="AH20" s="54"/>
      <c r="AI20" s="16">
        <f t="shared" si="18"/>
        <v>0</v>
      </c>
      <c r="AJ20" s="52"/>
      <c r="AK20" s="16">
        <f t="shared" si="19"/>
        <v>0</v>
      </c>
      <c r="AL20" s="55"/>
      <c r="AM20" s="16">
        <f t="shared" si="20"/>
        <v>0</v>
      </c>
      <c r="AN20" s="55"/>
      <c r="AO20" s="49"/>
      <c r="AP20" s="49"/>
      <c r="AQ20" s="49"/>
      <c r="AR20" s="49"/>
      <c r="AS20" s="49"/>
      <c r="AT20" s="15">
        <f t="shared" si="0"/>
        <v>0</v>
      </c>
      <c r="AU20" s="52"/>
      <c r="AV20" s="16">
        <f t="shared" si="1"/>
        <v>0</v>
      </c>
      <c r="AW20" s="49"/>
      <c r="AX20" s="49"/>
      <c r="AY20" s="15">
        <f t="shared" si="2"/>
        <v>0</v>
      </c>
      <c r="AZ20" s="49"/>
      <c r="BA20" s="16">
        <f t="shared" si="3"/>
        <v>0</v>
      </c>
      <c r="BB20" s="52"/>
      <c r="BC20" s="16">
        <f t="shared" si="4"/>
        <v>0</v>
      </c>
      <c r="BD20" s="49"/>
      <c r="BE20" s="16">
        <f t="shared" si="5"/>
        <v>0</v>
      </c>
      <c r="BF20" s="55"/>
      <c r="BG20" s="52"/>
      <c r="BH20" s="49"/>
      <c r="BI20" s="16">
        <f t="shared" si="6"/>
        <v>0</v>
      </c>
      <c r="BJ20" s="50"/>
      <c r="BK20" s="16">
        <f t="shared" si="7"/>
        <v>0</v>
      </c>
      <c r="BL20" s="44">
        <f t="shared" si="8"/>
        <v>120103.46</v>
      </c>
    </row>
    <row r="21" spans="1:64" ht="12.75" customHeight="1">
      <c r="A21" s="22" t="s">
        <v>62</v>
      </c>
      <c r="B21" s="9">
        <v>2</v>
      </c>
      <c r="C21" s="49"/>
      <c r="D21" s="49">
        <v>4</v>
      </c>
      <c r="E21" s="49"/>
      <c r="F21" s="15">
        <f t="shared" si="9"/>
        <v>360</v>
      </c>
      <c r="G21" s="52"/>
      <c r="H21" s="52"/>
      <c r="I21" s="52">
        <v>6</v>
      </c>
      <c r="J21" s="15">
        <f t="shared" si="10"/>
        <v>336</v>
      </c>
      <c r="K21" s="53"/>
      <c r="L21" s="15">
        <f t="shared" si="11"/>
        <v>0</v>
      </c>
      <c r="M21" s="52"/>
      <c r="N21" s="16">
        <f t="shared" si="12"/>
        <v>0</v>
      </c>
      <c r="O21" s="50"/>
      <c r="P21" s="16">
        <f t="shared" si="13"/>
        <v>0</v>
      </c>
      <c r="Q21" s="52"/>
      <c r="R21" s="52"/>
      <c r="S21" s="15">
        <f t="shared" si="14"/>
        <v>0</v>
      </c>
      <c r="T21" s="52">
        <v>2</v>
      </c>
      <c r="U21" s="50"/>
      <c r="V21" s="52"/>
      <c r="W21" s="52"/>
      <c r="X21" s="52"/>
      <c r="Y21" s="52"/>
      <c r="Z21" s="15">
        <f t="shared" si="21"/>
        <v>165.56</v>
      </c>
      <c r="AA21" s="55"/>
      <c r="AB21" s="52"/>
      <c r="AC21" s="52"/>
      <c r="AD21" s="15">
        <f t="shared" si="16"/>
        <v>0</v>
      </c>
      <c r="AE21" s="52"/>
      <c r="AF21" s="52"/>
      <c r="AG21" s="15">
        <f t="shared" si="17"/>
        <v>0</v>
      </c>
      <c r="AH21" s="54"/>
      <c r="AI21" s="16">
        <f t="shared" si="18"/>
        <v>0</v>
      </c>
      <c r="AJ21" s="52"/>
      <c r="AK21" s="16">
        <f t="shared" si="19"/>
        <v>0</v>
      </c>
      <c r="AL21" s="55"/>
      <c r="AM21" s="16">
        <f t="shared" si="20"/>
        <v>0</v>
      </c>
      <c r="AN21" s="55"/>
      <c r="AO21" s="49"/>
      <c r="AP21" s="49"/>
      <c r="AQ21" s="49"/>
      <c r="AR21" s="49"/>
      <c r="AS21" s="49"/>
      <c r="AT21" s="15">
        <f t="shared" si="0"/>
        <v>0</v>
      </c>
      <c r="AU21" s="52"/>
      <c r="AV21" s="16">
        <f t="shared" si="1"/>
        <v>0</v>
      </c>
      <c r="AW21" s="49"/>
      <c r="AX21" s="49"/>
      <c r="AY21" s="15">
        <f t="shared" si="2"/>
        <v>0</v>
      </c>
      <c r="AZ21" s="49"/>
      <c r="BA21" s="16">
        <f t="shared" si="3"/>
        <v>0</v>
      </c>
      <c r="BB21" s="52"/>
      <c r="BC21" s="16">
        <f t="shared" si="4"/>
        <v>0</v>
      </c>
      <c r="BD21" s="49"/>
      <c r="BE21" s="16">
        <f t="shared" si="5"/>
        <v>0</v>
      </c>
      <c r="BF21" s="55"/>
      <c r="BG21" s="52"/>
      <c r="BH21" s="49"/>
      <c r="BI21" s="16">
        <f t="shared" si="6"/>
        <v>0</v>
      </c>
      <c r="BJ21" s="50"/>
      <c r="BK21" s="16">
        <f t="shared" si="7"/>
        <v>0</v>
      </c>
      <c r="BL21" s="44">
        <f t="shared" si="8"/>
        <v>861.56</v>
      </c>
    </row>
    <row r="22" spans="1:64" s="14" customFormat="1" ht="12.75" customHeight="1">
      <c r="A22" s="22" t="s">
        <v>63</v>
      </c>
      <c r="B22" s="9">
        <v>122</v>
      </c>
      <c r="C22" s="49"/>
      <c r="D22" s="49"/>
      <c r="E22" s="49">
        <v>4</v>
      </c>
      <c r="F22" s="15">
        <f>((C22*$C$8)+(D22*$D$8)+(E22*$E$8))*$B22</f>
        <v>20496</v>
      </c>
      <c r="G22" s="52">
        <v>0</v>
      </c>
      <c r="H22" s="52"/>
      <c r="I22" s="52"/>
      <c r="J22" s="15">
        <f>((G22*$G$8)+(H22*$H$8)+(I22*$I$8))*$B22</f>
        <v>0</v>
      </c>
      <c r="K22" s="53">
        <v>6</v>
      </c>
      <c r="L22" s="15">
        <f t="shared" si="11"/>
        <v>38430</v>
      </c>
      <c r="M22" s="52">
        <v>2</v>
      </c>
      <c r="N22" s="16">
        <f>((M22*$M$8))*$B22</f>
        <v>34145.360000000001</v>
      </c>
      <c r="O22" s="50"/>
      <c r="P22" s="16">
        <f t="shared" si="13"/>
        <v>0</v>
      </c>
      <c r="Q22" s="52"/>
      <c r="R22" s="52">
        <v>2</v>
      </c>
      <c r="S22" s="15">
        <f>((Q22*$Q$8)+(R22*$R$8))*$B22</f>
        <v>3660</v>
      </c>
      <c r="T22" s="52"/>
      <c r="U22" s="50">
        <v>2</v>
      </c>
      <c r="V22" s="52"/>
      <c r="W22" s="52"/>
      <c r="X22" s="52"/>
      <c r="Y22" s="52"/>
      <c r="Z22" s="15">
        <f t="shared" si="21"/>
        <v>28706.600000000002</v>
      </c>
      <c r="AA22" s="55"/>
      <c r="AB22" s="52"/>
      <c r="AC22" s="52"/>
      <c r="AD22" s="15">
        <f t="shared" si="16"/>
        <v>0</v>
      </c>
      <c r="AE22" s="52"/>
      <c r="AF22" s="52"/>
      <c r="AG22" s="15">
        <f t="shared" si="17"/>
        <v>0</v>
      </c>
      <c r="AH22" s="54"/>
      <c r="AI22" s="16">
        <f t="shared" si="18"/>
        <v>0</v>
      </c>
      <c r="AJ22" s="52"/>
      <c r="AK22" s="16">
        <f t="shared" si="19"/>
        <v>0</v>
      </c>
      <c r="AL22" s="55"/>
      <c r="AM22" s="16">
        <f t="shared" si="20"/>
        <v>0</v>
      </c>
      <c r="AN22" s="55"/>
      <c r="AO22" s="49"/>
      <c r="AP22" s="49"/>
      <c r="AQ22" s="49"/>
      <c r="AR22" s="49"/>
      <c r="AS22" s="49"/>
      <c r="AT22" s="15">
        <f t="shared" si="0"/>
        <v>0</v>
      </c>
      <c r="AU22" s="52"/>
      <c r="AV22" s="16">
        <f t="shared" si="1"/>
        <v>0</v>
      </c>
      <c r="AW22" s="49"/>
      <c r="AX22" s="49"/>
      <c r="AY22" s="15">
        <f t="shared" si="2"/>
        <v>0</v>
      </c>
      <c r="AZ22" s="49"/>
      <c r="BA22" s="16">
        <f t="shared" si="3"/>
        <v>0</v>
      </c>
      <c r="BB22" s="52"/>
      <c r="BC22" s="16">
        <f t="shared" si="4"/>
        <v>0</v>
      </c>
      <c r="BD22" s="49"/>
      <c r="BE22" s="16">
        <f t="shared" si="5"/>
        <v>0</v>
      </c>
      <c r="BF22" s="55"/>
      <c r="BG22" s="52"/>
      <c r="BH22" s="49"/>
      <c r="BI22" s="16">
        <f t="shared" si="6"/>
        <v>0</v>
      </c>
      <c r="BJ22" s="50"/>
      <c r="BK22" s="16">
        <f t="shared" si="7"/>
        <v>0</v>
      </c>
      <c r="BL22" s="44">
        <f t="shared" si="8"/>
        <v>125437.96</v>
      </c>
    </row>
    <row r="23" spans="1:64" ht="12.75" customHeight="1">
      <c r="A23" s="22" t="s">
        <v>64</v>
      </c>
      <c r="B23" s="9">
        <v>115</v>
      </c>
      <c r="C23" s="49"/>
      <c r="D23" s="49"/>
      <c r="E23" s="49">
        <v>4</v>
      </c>
      <c r="F23" s="15">
        <f t="shared" si="9"/>
        <v>19320</v>
      </c>
      <c r="G23" s="52">
        <v>6</v>
      </c>
      <c r="H23" s="52"/>
      <c r="I23" s="52"/>
      <c r="J23" s="15">
        <f t="shared" si="10"/>
        <v>33810</v>
      </c>
      <c r="K23" s="53"/>
      <c r="L23" s="15">
        <f t="shared" si="11"/>
        <v>0</v>
      </c>
      <c r="M23" s="52">
        <v>2</v>
      </c>
      <c r="N23" s="16">
        <f t="shared" si="12"/>
        <v>32186.2</v>
      </c>
      <c r="O23" s="50"/>
      <c r="P23" s="16">
        <f t="shared" si="13"/>
        <v>0</v>
      </c>
      <c r="Q23" s="52"/>
      <c r="R23" s="52"/>
      <c r="S23" s="15">
        <f t="shared" si="14"/>
        <v>0</v>
      </c>
      <c r="T23" s="52"/>
      <c r="U23" s="50">
        <v>2</v>
      </c>
      <c r="V23" s="52"/>
      <c r="W23" s="52"/>
      <c r="X23" s="52"/>
      <c r="Y23" s="52"/>
      <c r="Z23" s="15">
        <f t="shared" si="21"/>
        <v>27059.5</v>
      </c>
      <c r="AA23" s="55"/>
      <c r="AB23" s="52"/>
      <c r="AC23" s="52"/>
      <c r="AD23" s="15">
        <f t="shared" si="16"/>
        <v>0</v>
      </c>
      <c r="AE23" s="52"/>
      <c r="AF23" s="52"/>
      <c r="AG23" s="15">
        <f t="shared" si="17"/>
        <v>0</v>
      </c>
      <c r="AH23" s="54"/>
      <c r="AI23" s="16">
        <f t="shared" si="18"/>
        <v>0</v>
      </c>
      <c r="AJ23" s="52"/>
      <c r="AK23" s="16">
        <f t="shared" si="19"/>
        <v>0</v>
      </c>
      <c r="AL23" s="55"/>
      <c r="AM23" s="16">
        <f t="shared" si="20"/>
        <v>0</v>
      </c>
      <c r="AN23" s="55"/>
      <c r="AO23" s="49"/>
      <c r="AP23" s="49"/>
      <c r="AQ23" s="49"/>
      <c r="AR23" s="49"/>
      <c r="AS23" s="49"/>
      <c r="AT23" s="15">
        <f t="shared" si="0"/>
        <v>0</v>
      </c>
      <c r="AU23" s="52"/>
      <c r="AV23" s="16">
        <f t="shared" si="1"/>
        <v>0</v>
      </c>
      <c r="AW23" s="49"/>
      <c r="AX23" s="49"/>
      <c r="AY23" s="15">
        <f t="shared" si="2"/>
        <v>0</v>
      </c>
      <c r="AZ23" s="49"/>
      <c r="BA23" s="16">
        <f t="shared" si="3"/>
        <v>0</v>
      </c>
      <c r="BB23" s="52"/>
      <c r="BC23" s="16">
        <f t="shared" si="4"/>
        <v>0</v>
      </c>
      <c r="BD23" s="49"/>
      <c r="BE23" s="16">
        <f t="shared" si="5"/>
        <v>0</v>
      </c>
      <c r="BF23" s="55"/>
      <c r="BG23" s="52"/>
      <c r="BH23" s="49"/>
      <c r="BI23" s="16">
        <f t="shared" si="6"/>
        <v>0</v>
      </c>
      <c r="BJ23" s="50"/>
      <c r="BK23" s="16">
        <f t="shared" si="7"/>
        <v>0</v>
      </c>
      <c r="BL23" s="44">
        <f t="shared" si="8"/>
        <v>112375.7</v>
      </c>
    </row>
    <row r="24" spans="1:64" ht="12.75" customHeight="1">
      <c r="A24" s="22" t="s">
        <v>65</v>
      </c>
      <c r="B24" s="9">
        <v>1</v>
      </c>
      <c r="C24" s="49"/>
      <c r="D24" s="49">
        <v>4</v>
      </c>
      <c r="E24" s="49"/>
      <c r="F24" s="15">
        <f t="shared" si="9"/>
        <v>180</v>
      </c>
      <c r="G24" s="52"/>
      <c r="H24" s="52"/>
      <c r="I24" s="52">
        <v>6</v>
      </c>
      <c r="J24" s="15">
        <f t="shared" si="10"/>
        <v>168</v>
      </c>
      <c r="K24" s="53"/>
      <c r="L24" s="15">
        <f t="shared" si="11"/>
        <v>0</v>
      </c>
      <c r="M24" s="52"/>
      <c r="N24" s="16">
        <f t="shared" si="12"/>
        <v>0</v>
      </c>
      <c r="O24" s="50"/>
      <c r="P24" s="16">
        <f t="shared" si="13"/>
        <v>0</v>
      </c>
      <c r="Q24" s="52"/>
      <c r="R24" s="52"/>
      <c r="S24" s="15">
        <f t="shared" si="14"/>
        <v>0</v>
      </c>
      <c r="T24" s="52">
        <v>2</v>
      </c>
      <c r="U24" s="50"/>
      <c r="V24" s="52"/>
      <c r="W24" s="52"/>
      <c r="X24" s="52"/>
      <c r="Y24" s="52"/>
      <c r="Z24" s="15">
        <f t="shared" si="21"/>
        <v>82.78</v>
      </c>
      <c r="AA24" s="55"/>
      <c r="AB24" s="52"/>
      <c r="AC24" s="52"/>
      <c r="AD24" s="15">
        <f t="shared" si="16"/>
        <v>0</v>
      </c>
      <c r="AE24" s="52"/>
      <c r="AF24" s="52"/>
      <c r="AG24" s="15">
        <f t="shared" si="17"/>
        <v>0</v>
      </c>
      <c r="AH24" s="54"/>
      <c r="AI24" s="16">
        <f t="shared" si="18"/>
        <v>0</v>
      </c>
      <c r="AJ24" s="52"/>
      <c r="AK24" s="16">
        <f t="shared" si="19"/>
        <v>0</v>
      </c>
      <c r="AL24" s="55"/>
      <c r="AM24" s="16">
        <f t="shared" si="20"/>
        <v>0</v>
      </c>
      <c r="AN24" s="55"/>
      <c r="AO24" s="49"/>
      <c r="AP24" s="49"/>
      <c r="AQ24" s="49"/>
      <c r="AR24" s="49"/>
      <c r="AS24" s="49"/>
      <c r="AT24" s="15">
        <f t="shared" si="0"/>
        <v>0</v>
      </c>
      <c r="AU24" s="52"/>
      <c r="AV24" s="16">
        <f t="shared" si="1"/>
        <v>0</v>
      </c>
      <c r="AW24" s="49"/>
      <c r="AX24" s="49"/>
      <c r="AY24" s="15">
        <f t="shared" si="2"/>
        <v>0</v>
      </c>
      <c r="AZ24" s="49"/>
      <c r="BA24" s="16">
        <f t="shared" si="3"/>
        <v>0</v>
      </c>
      <c r="BB24" s="52"/>
      <c r="BC24" s="16">
        <f t="shared" si="4"/>
        <v>0</v>
      </c>
      <c r="BD24" s="49"/>
      <c r="BE24" s="16">
        <f t="shared" si="5"/>
        <v>0</v>
      </c>
      <c r="BF24" s="55"/>
      <c r="BG24" s="52"/>
      <c r="BH24" s="49"/>
      <c r="BI24" s="16">
        <f t="shared" si="6"/>
        <v>0</v>
      </c>
      <c r="BJ24" s="50"/>
      <c r="BK24" s="16">
        <f t="shared" si="7"/>
        <v>0</v>
      </c>
      <c r="BL24" s="44">
        <f t="shared" si="8"/>
        <v>430.78</v>
      </c>
    </row>
    <row r="25" spans="1:64" ht="12.75" customHeight="1">
      <c r="A25" s="24" t="s">
        <v>66</v>
      </c>
      <c r="B25" s="9">
        <v>1</v>
      </c>
      <c r="C25" s="49"/>
      <c r="D25" s="49">
        <v>4</v>
      </c>
      <c r="E25" s="49"/>
      <c r="F25" s="15">
        <f t="shared" si="9"/>
        <v>180</v>
      </c>
      <c r="G25" s="52"/>
      <c r="H25" s="52"/>
      <c r="I25" s="52">
        <v>6</v>
      </c>
      <c r="J25" s="15">
        <f>((G25*$G$8)+(H25*$H$8)+(I25*$I$8))*$B25</f>
        <v>168</v>
      </c>
      <c r="K25" s="53"/>
      <c r="L25" s="15">
        <f t="shared" si="11"/>
        <v>0</v>
      </c>
      <c r="M25" s="52"/>
      <c r="N25" s="16">
        <f t="shared" si="12"/>
        <v>0</v>
      </c>
      <c r="O25" s="50"/>
      <c r="P25" s="16">
        <f t="shared" si="13"/>
        <v>0</v>
      </c>
      <c r="Q25" s="52"/>
      <c r="R25" s="52"/>
      <c r="S25" s="15">
        <f t="shared" si="14"/>
        <v>0</v>
      </c>
      <c r="T25" s="52">
        <v>2</v>
      </c>
      <c r="U25" s="50"/>
      <c r="V25" s="52"/>
      <c r="W25" s="52"/>
      <c r="X25" s="52"/>
      <c r="Y25" s="52"/>
      <c r="Z25" s="15">
        <f t="shared" si="21"/>
        <v>82.78</v>
      </c>
      <c r="AA25" s="55"/>
      <c r="AB25" s="52"/>
      <c r="AC25" s="52"/>
      <c r="AD25" s="15">
        <f t="shared" si="16"/>
        <v>0</v>
      </c>
      <c r="AE25" s="52"/>
      <c r="AF25" s="52"/>
      <c r="AG25" s="15">
        <f t="shared" si="17"/>
        <v>0</v>
      </c>
      <c r="AH25" s="54"/>
      <c r="AI25" s="16">
        <f t="shared" si="18"/>
        <v>0</v>
      </c>
      <c r="AJ25" s="52"/>
      <c r="AK25" s="16">
        <f t="shared" si="19"/>
        <v>0</v>
      </c>
      <c r="AL25" s="55"/>
      <c r="AM25" s="16">
        <f t="shared" si="20"/>
        <v>0</v>
      </c>
      <c r="AN25" s="55"/>
      <c r="AO25" s="49"/>
      <c r="AP25" s="49"/>
      <c r="AQ25" s="49"/>
      <c r="AR25" s="49"/>
      <c r="AS25" s="49"/>
      <c r="AT25" s="15">
        <f t="shared" si="0"/>
        <v>0</v>
      </c>
      <c r="AU25" s="52"/>
      <c r="AV25" s="16">
        <f t="shared" si="1"/>
        <v>0</v>
      </c>
      <c r="AW25" s="49"/>
      <c r="AX25" s="49"/>
      <c r="AY25" s="15">
        <f t="shared" si="2"/>
        <v>0</v>
      </c>
      <c r="AZ25" s="49"/>
      <c r="BA25" s="16">
        <f t="shared" si="3"/>
        <v>0</v>
      </c>
      <c r="BB25" s="52"/>
      <c r="BC25" s="16">
        <f t="shared" si="4"/>
        <v>0</v>
      </c>
      <c r="BD25" s="49"/>
      <c r="BE25" s="16">
        <f t="shared" si="5"/>
        <v>0</v>
      </c>
      <c r="BF25" s="55"/>
      <c r="BG25" s="52"/>
      <c r="BH25" s="49"/>
      <c r="BI25" s="16">
        <f t="shared" si="6"/>
        <v>0</v>
      </c>
      <c r="BJ25" s="50"/>
      <c r="BK25" s="16">
        <f t="shared" si="7"/>
        <v>0</v>
      </c>
      <c r="BL25" s="44">
        <f t="shared" si="8"/>
        <v>430.78</v>
      </c>
    </row>
    <row r="26" spans="1:64" ht="12.75" customHeight="1">
      <c r="A26" s="24" t="s">
        <v>67</v>
      </c>
      <c r="B26" s="9">
        <v>18</v>
      </c>
      <c r="C26" s="49"/>
      <c r="D26" s="49">
        <v>4</v>
      </c>
      <c r="E26" s="49"/>
      <c r="F26" s="15">
        <f>((C26*$C$8)+(D26*$D$8)+(E26*$E$8))*$B26</f>
        <v>3240</v>
      </c>
      <c r="G26" s="52"/>
      <c r="H26" s="52"/>
      <c r="I26" s="52">
        <v>6</v>
      </c>
      <c r="J26" s="15">
        <f t="shared" si="10"/>
        <v>3024</v>
      </c>
      <c r="K26" s="53"/>
      <c r="L26" s="15">
        <f t="shared" si="11"/>
        <v>0</v>
      </c>
      <c r="M26" s="52"/>
      <c r="N26" s="16">
        <f t="shared" si="12"/>
        <v>0</v>
      </c>
      <c r="O26" s="50"/>
      <c r="P26" s="16">
        <f t="shared" si="13"/>
        <v>0</v>
      </c>
      <c r="Q26" s="52"/>
      <c r="R26" s="52"/>
      <c r="S26" s="15">
        <f t="shared" si="14"/>
        <v>0</v>
      </c>
      <c r="T26" s="52">
        <v>2</v>
      </c>
      <c r="U26" s="50"/>
      <c r="V26" s="52"/>
      <c r="W26" s="52"/>
      <c r="X26" s="52"/>
      <c r="Y26" s="52"/>
      <c r="Z26" s="15">
        <f t="shared" si="15"/>
        <v>1490.04</v>
      </c>
      <c r="AA26" s="55"/>
      <c r="AB26" s="52"/>
      <c r="AC26" s="52"/>
      <c r="AD26" s="15">
        <f t="shared" si="16"/>
        <v>0</v>
      </c>
      <c r="AE26" s="52"/>
      <c r="AF26" s="52"/>
      <c r="AG26" s="15">
        <f t="shared" si="17"/>
        <v>0</v>
      </c>
      <c r="AH26" s="54"/>
      <c r="AI26" s="16">
        <f t="shared" si="18"/>
        <v>0</v>
      </c>
      <c r="AJ26" s="52"/>
      <c r="AK26" s="16">
        <f t="shared" si="19"/>
        <v>0</v>
      </c>
      <c r="AL26" s="55"/>
      <c r="AM26" s="16">
        <f t="shared" si="20"/>
        <v>0</v>
      </c>
      <c r="AN26" s="55"/>
      <c r="AO26" s="49"/>
      <c r="AP26" s="49"/>
      <c r="AQ26" s="49"/>
      <c r="AR26" s="49"/>
      <c r="AS26" s="49"/>
      <c r="AT26" s="15">
        <f t="shared" si="0"/>
        <v>0</v>
      </c>
      <c r="AU26" s="52"/>
      <c r="AV26" s="16">
        <f t="shared" si="1"/>
        <v>0</v>
      </c>
      <c r="AW26" s="49"/>
      <c r="AX26" s="49"/>
      <c r="AY26" s="15">
        <f t="shared" si="2"/>
        <v>0</v>
      </c>
      <c r="AZ26" s="49"/>
      <c r="BA26" s="16">
        <f t="shared" si="3"/>
        <v>0</v>
      </c>
      <c r="BB26" s="52"/>
      <c r="BC26" s="16">
        <f t="shared" si="4"/>
        <v>0</v>
      </c>
      <c r="BD26" s="49"/>
      <c r="BE26" s="16">
        <f t="shared" si="5"/>
        <v>0</v>
      </c>
      <c r="BF26" s="55"/>
      <c r="BG26" s="52"/>
      <c r="BH26" s="49"/>
      <c r="BI26" s="16">
        <f t="shared" si="6"/>
        <v>0</v>
      </c>
      <c r="BJ26" s="50"/>
      <c r="BK26" s="16">
        <f t="shared" si="7"/>
        <v>0</v>
      </c>
      <c r="BL26" s="44">
        <f t="shared" si="8"/>
        <v>7754.04</v>
      </c>
    </row>
    <row r="27" spans="1:64" ht="12.75" customHeight="1">
      <c r="A27" s="24" t="s">
        <v>68</v>
      </c>
      <c r="B27" s="9">
        <v>6</v>
      </c>
      <c r="C27" s="49"/>
      <c r="D27" s="49">
        <v>4</v>
      </c>
      <c r="E27" s="49"/>
      <c r="F27" s="15">
        <f>((C27*$C$8)+(D27*$D$8)+(E27*$E$8))*$B27</f>
        <v>1080</v>
      </c>
      <c r="G27" s="52"/>
      <c r="H27" s="52"/>
      <c r="I27" s="52">
        <v>6</v>
      </c>
      <c r="J27" s="15">
        <f t="shared" si="10"/>
        <v>1008</v>
      </c>
      <c r="K27" s="53"/>
      <c r="L27" s="15">
        <f t="shared" si="11"/>
        <v>0</v>
      </c>
      <c r="M27" s="52"/>
      <c r="N27" s="16">
        <f t="shared" si="12"/>
        <v>0</v>
      </c>
      <c r="O27" s="50"/>
      <c r="P27" s="16">
        <f t="shared" si="13"/>
        <v>0</v>
      </c>
      <c r="Q27" s="52"/>
      <c r="R27" s="52"/>
      <c r="S27" s="15">
        <f t="shared" si="14"/>
        <v>0</v>
      </c>
      <c r="T27" s="52">
        <v>2</v>
      </c>
      <c r="U27" s="50"/>
      <c r="V27" s="52"/>
      <c r="W27" s="52"/>
      <c r="X27" s="52"/>
      <c r="Y27" s="52"/>
      <c r="Z27" s="15">
        <f t="shared" si="15"/>
        <v>496.68</v>
      </c>
      <c r="AA27" s="55"/>
      <c r="AB27" s="52"/>
      <c r="AC27" s="52"/>
      <c r="AD27" s="15">
        <f t="shared" si="16"/>
        <v>0</v>
      </c>
      <c r="AE27" s="52"/>
      <c r="AF27" s="52"/>
      <c r="AG27" s="15">
        <f t="shared" si="17"/>
        <v>0</v>
      </c>
      <c r="AH27" s="54"/>
      <c r="AI27" s="16">
        <f t="shared" si="18"/>
        <v>0</v>
      </c>
      <c r="AJ27" s="52"/>
      <c r="AK27" s="16">
        <f t="shared" si="19"/>
        <v>0</v>
      </c>
      <c r="AL27" s="55"/>
      <c r="AM27" s="16">
        <f t="shared" si="20"/>
        <v>0</v>
      </c>
      <c r="AN27" s="55"/>
      <c r="AO27" s="49"/>
      <c r="AP27" s="49"/>
      <c r="AQ27" s="49"/>
      <c r="AR27" s="49"/>
      <c r="AS27" s="49"/>
      <c r="AT27" s="15">
        <f t="shared" si="0"/>
        <v>0</v>
      </c>
      <c r="AU27" s="52"/>
      <c r="AV27" s="16">
        <f t="shared" si="1"/>
        <v>0</v>
      </c>
      <c r="AW27" s="49"/>
      <c r="AX27" s="49"/>
      <c r="AY27" s="15">
        <f t="shared" si="2"/>
        <v>0</v>
      </c>
      <c r="AZ27" s="49"/>
      <c r="BA27" s="16">
        <f t="shared" si="3"/>
        <v>0</v>
      </c>
      <c r="BB27" s="52"/>
      <c r="BC27" s="16">
        <f t="shared" si="4"/>
        <v>0</v>
      </c>
      <c r="BD27" s="49"/>
      <c r="BE27" s="16">
        <f t="shared" si="5"/>
        <v>0</v>
      </c>
      <c r="BF27" s="55"/>
      <c r="BG27" s="52"/>
      <c r="BH27" s="49"/>
      <c r="BI27" s="16">
        <f t="shared" si="6"/>
        <v>0</v>
      </c>
      <c r="BJ27" s="50"/>
      <c r="BK27" s="16">
        <f t="shared" si="7"/>
        <v>0</v>
      </c>
      <c r="BL27" s="44">
        <f t="shared" si="8"/>
        <v>2584.6799999999998</v>
      </c>
    </row>
    <row r="28" spans="1:64" ht="12.75" customHeight="1">
      <c r="A28" s="24" t="s">
        <v>69</v>
      </c>
      <c r="B28" s="9">
        <v>6</v>
      </c>
      <c r="C28" s="49"/>
      <c r="D28" s="49">
        <v>4</v>
      </c>
      <c r="E28" s="49"/>
      <c r="F28" s="15">
        <f t="shared" si="9"/>
        <v>1080</v>
      </c>
      <c r="G28" s="52"/>
      <c r="H28" s="52"/>
      <c r="I28" s="52">
        <v>6</v>
      </c>
      <c r="J28" s="15">
        <f t="shared" si="10"/>
        <v>1008</v>
      </c>
      <c r="K28" s="53"/>
      <c r="L28" s="15">
        <f t="shared" si="11"/>
        <v>0</v>
      </c>
      <c r="M28" s="52"/>
      <c r="N28" s="16">
        <f t="shared" si="12"/>
        <v>0</v>
      </c>
      <c r="O28" s="50"/>
      <c r="P28" s="16">
        <f t="shared" si="13"/>
        <v>0</v>
      </c>
      <c r="Q28" s="52"/>
      <c r="R28" s="52"/>
      <c r="S28" s="15">
        <f t="shared" si="14"/>
        <v>0</v>
      </c>
      <c r="T28" s="52">
        <v>2</v>
      </c>
      <c r="U28" s="50"/>
      <c r="V28" s="52"/>
      <c r="W28" s="52"/>
      <c r="X28" s="52"/>
      <c r="Y28" s="52"/>
      <c r="Z28" s="15">
        <f t="shared" si="15"/>
        <v>496.68</v>
      </c>
      <c r="AA28" s="55"/>
      <c r="AB28" s="52"/>
      <c r="AC28" s="52"/>
      <c r="AD28" s="15">
        <f t="shared" si="16"/>
        <v>0</v>
      </c>
      <c r="AE28" s="52"/>
      <c r="AF28" s="52"/>
      <c r="AG28" s="15">
        <f t="shared" si="17"/>
        <v>0</v>
      </c>
      <c r="AH28" s="54"/>
      <c r="AI28" s="16">
        <f t="shared" si="18"/>
        <v>0</v>
      </c>
      <c r="AJ28" s="52"/>
      <c r="AK28" s="16">
        <f t="shared" si="19"/>
        <v>0</v>
      </c>
      <c r="AL28" s="55"/>
      <c r="AM28" s="16">
        <f t="shared" si="20"/>
        <v>0</v>
      </c>
      <c r="AN28" s="55"/>
      <c r="AO28" s="49"/>
      <c r="AP28" s="49"/>
      <c r="AQ28" s="49"/>
      <c r="AR28" s="49"/>
      <c r="AS28" s="49"/>
      <c r="AT28" s="15">
        <f t="shared" si="0"/>
        <v>0</v>
      </c>
      <c r="AU28" s="52"/>
      <c r="AV28" s="16">
        <f t="shared" si="1"/>
        <v>0</v>
      </c>
      <c r="AW28" s="49"/>
      <c r="AX28" s="49"/>
      <c r="AY28" s="15">
        <f t="shared" si="2"/>
        <v>0</v>
      </c>
      <c r="AZ28" s="49"/>
      <c r="BA28" s="16">
        <f t="shared" si="3"/>
        <v>0</v>
      </c>
      <c r="BB28" s="52"/>
      <c r="BC28" s="16">
        <f t="shared" si="4"/>
        <v>0</v>
      </c>
      <c r="BD28" s="49"/>
      <c r="BE28" s="16">
        <f t="shared" si="5"/>
        <v>0</v>
      </c>
      <c r="BF28" s="55"/>
      <c r="BG28" s="52"/>
      <c r="BH28" s="49"/>
      <c r="BI28" s="16">
        <f t="shared" si="6"/>
        <v>0</v>
      </c>
      <c r="BJ28" s="50"/>
      <c r="BK28" s="16">
        <f t="shared" si="7"/>
        <v>0</v>
      </c>
      <c r="BL28" s="44">
        <f t="shared" si="8"/>
        <v>2584.6799999999998</v>
      </c>
    </row>
    <row r="29" spans="1:64" s="4" customFormat="1" ht="12.75" customHeight="1">
      <c r="A29" s="25" t="s">
        <v>70</v>
      </c>
      <c r="B29" s="9">
        <v>4</v>
      </c>
      <c r="C29" s="50"/>
      <c r="D29" s="49">
        <v>4</v>
      </c>
      <c r="E29" s="49">
        <v>2</v>
      </c>
      <c r="F29" s="15">
        <f>((C29*$C$8)+(D29*$D$8)+(E29*$E$8))*$B29</f>
        <v>1056</v>
      </c>
      <c r="G29" s="52">
        <v>2</v>
      </c>
      <c r="H29" s="52"/>
      <c r="I29" s="52">
        <v>6</v>
      </c>
      <c r="J29" s="15">
        <f>((G29*$G$8)+(H29*$H$8)+(I29*$I$8))*$B29</f>
        <v>1064</v>
      </c>
      <c r="K29" s="53"/>
      <c r="L29" s="15">
        <f t="shared" si="11"/>
        <v>0</v>
      </c>
      <c r="M29" s="52"/>
      <c r="N29" s="16">
        <f t="shared" si="12"/>
        <v>0</v>
      </c>
      <c r="O29" s="50"/>
      <c r="P29" s="16">
        <f t="shared" si="13"/>
        <v>0</v>
      </c>
      <c r="Q29" s="52"/>
      <c r="R29" s="52"/>
      <c r="S29" s="15">
        <f t="shared" si="14"/>
        <v>0</v>
      </c>
      <c r="T29" s="52">
        <v>2</v>
      </c>
      <c r="U29" s="50">
        <v>2</v>
      </c>
      <c r="V29" s="52"/>
      <c r="W29" s="52"/>
      <c r="X29" s="52"/>
      <c r="Y29" s="52"/>
      <c r="Z29" s="15">
        <f>((T29*$T$8)+(U29*$U$8)+(V29*$V$8)+(W29*$W$8)+(X29*$X$8)+(Y29*$Y$8))*$B29</f>
        <v>1272.3200000000002</v>
      </c>
      <c r="AA29" s="55"/>
      <c r="AB29" s="52"/>
      <c r="AC29" s="52"/>
      <c r="AD29" s="15">
        <f t="shared" si="16"/>
        <v>0</v>
      </c>
      <c r="AE29" s="52"/>
      <c r="AF29" s="52"/>
      <c r="AG29" s="15">
        <f t="shared" si="17"/>
        <v>0</v>
      </c>
      <c r="AH29" s="54"/>
      <c r="AI29" s="16">
        <f t="shared" si="18"/>
        <v>0</v>
      </c>
      <c r="AJ29" s="52"/>
      <c r="AK29" s="16">
        <f t="shared" si="19"/>
        <v>0</v>
      </c>
      <c r="AL29" s="55"/>
      <c r="AM29" s="16">
        <f t="shared" si="20"/>
        <v>0</v>
      </c>
      <c r="AN29" s="55"/>
      <c r="AO29" s="49"/>
      <c r="AP29" s="49"/>
      <c r="AQ29" s="49"/>
      <c r="AR29" s="49"/>
      <c r="AS29" s="49"/>
      <c r="AT29" s="15">
        <f t="shared" si="0"/>
        <v>0</v>
      </c>
      <c r="AU29" s="52"/>
      <c r="AV29" s="16">
        <f t="shared" si="1"/>
        <v>0</v>
      </c>
      <c r="AW29" s="49"/>
      <c r="AX29" s="49"/>
      <c r="AY29" s="15">
        <f t="shared" si="2"/>
        <v>0</v>
      </c>
      <c r="AZ29" s="49"/>
      <c r="BA29" s="16">
        <f t="shared" si="3"/>
        <v>0</v>
      </c>
      <c r="BB29" s="52"/>
      <c r="BC29" s="16">
        <f t="shared" si="4"/>
        <v>0</v>
      </c>
      <c r="BD29" s="49"/>
      <c r="BE29" s="16">
        <f t="shared" si="5"/>
        <v>0</v>
      </c>
      <c r="BF29" s="55"/>
      <c r="BG29" s="52"/>
      <c r="BH29" s="49"/>
      <c r="BI29" s="16">
        <f t="shared" si="6"/>
        <v>0</v>
      </c>
      <c r="BJ29" s="50"/>
      <c r="BK29" s="16">
        <f t="shared" si="7"/>
        <v>0</v>
      </c>
      <c r="BL29" s="44">
        <f t="shared" si="8"/>
        <v>3392.32</v>
      </c>
    </row>
    <row r="30" spans="1:64" ht="12.75" customHeight="1">
      <c r="A30" s="22" t="s">
        <v>71</v>
      </c>
      <c r="B30" s="9">
        <v>6</v>
      </c>
      <c r="C30" s="49"/>
      <c r="D30" s="49"/>
      <c r="E30" s="49">
        <v>4</v>
      </c>
      <c r="F30" s="15">
        <f t="shared" si="9"/>
        <v>1008</v>
      </c>
      <c r="G30" s="52">
        <v>6</v>
      </c>
      <c r="H30" s="52"/>
      <c r="I30" s="52"/>
      <c r="J30" s="15">
        <f>((G30*$G$8)+(H30*$H$8)+(I30*$I$8))*$B30</f>
        <v>1764</v>
      </c>
      <c r="K30" s="53"/>
      <c r="L30" s="15">
        <f t="shared" si="11"/>
        <v>0</v>
      </c>
      <c r="M30" s="52">
        <v>2</v>
      </c>
      <c r="N30" s="16">
        <f t="shared" si="12"/>
        <v>1679.28</v>
      </c>
      <c r="O30" s="50"/>
      <c r="P30" s="16">
        <f t="shared" si="13"/>
        <v>0</v>
      </c>
      <c r="Q30" s="52"/>
      <c r="R30" s="52"/>
      <c r="S30" s="15">
        <f t="shared" si="14"/>
        <v>0</v>
      </c>
      <c r="T30" s="52"/>
      <c r="U30" s="50">
        <v>2</v>
      </c>
      <c r="V30" s="52"/>
      <c r="W30" s="52"/>
      <c r="X30" s="52"/>
      <c r="Y30" s="52"/>
      <c r="Z30" s="15">
        <f t="shared" si="15"/>
        <v>1411.8000000000002</v>
      </c>
      <c r="AA30" s="55"/>
      <c r="AB30" s="52"/>
      <c r="AC30" s="52"/>
      <c r="AD30" s="15">
        <f t="shared" si="16"/>
        <v>0</v>
      </c>
      <c r="AE30" s="52"/>
      <c r="AF30" s="52"/>
      <c r="AG30" s="15">
        <f t="shared" si="17"/>
        <v>0</v>
      </c>
      <c r="AH30" s="54"/>
      <c r="AI30" s="16">
        <f t="shared" si="18"/>
        <v>0</v>
      </c>
      <c r="AJ30" s="52"/>
      <c r="AK30" s="16">
        <f t="shared" si="19"/>
        <v>0</v>
      </c>
      <c r="AL30" s="55"/>
      <c r="AM30" s="16">
        <f t="shared" si="20"/>
        <v>0</v>
      </c>
      <c r="AN30" s="55"/>
      <c r="AO30" s="49"/>
      <c r="AP30" s="49"/>
      <c r="AQ30" s="49"/>
      <c r="AR30" s="49"/>
      <c r="AS30" s="49"/>
      <c r="AT30" s="15">
        <f t="shared" si="0"/>
        <v>0</v>
      </c>
      <c r="AU30" s="52"/>
      <c r="AV30" s="16">
        <f t="shared" si="1"/>
        <v>0</v>
      </c>
      <c r="AW30" s="49"/>
      <c r="AX30" s="49"/>
      <c r="AY30" s="15">
        <f t="shared" si="2"/>
        <v>0</v>
      </c>
      <c r="AZ30" s="49"/>
      <c r="BA30" s="16">
        <f t="shared" si="3"/>
        <v>0</v>
      </c>
      <c r="BB30" s="52"/>
      <c r="BC30" s="16">
        <f t="shared" si="4"/>
        <v>0</v>
      </c>
      <c r="BD30" s="49"/>
      <c r="BE30" s="16">
        <f t="shared" si="5"/>
        <v>0</v>
      </c>
      <c r="BF30" s="55"/>
      <c r="BG30" s="52"/>
      <c r="BH30" s="49"/>
      <c r="BI30" s="16">
        <f t="shared" si="6"/>
        <v>0</v>
      </c>
      <c r="BJ30" s="50"/>
      <c r="BK30" s="16">
        <f t="shared" si="7"/>
        <v>0</v>
      </c>
      <c r="BL30" s="44">
        <f t="shared" si="8"/>
        <v>5863.08</v>
      </c>
    </row>
    <row r="31" spans="1:64" ht="12.75" customHeight="1">
      <c r="A31" s="23" t="s">
        <v>35</v>
      </c>
      <c r="B31" s="12">
        <v>10</v>
      </c>
      <c r="C31" s="51">
        <v>4</v>
      </c>
      <c r="D31" s="51"/>
      <c r="E31" s="49"/>
      <c r="F31" s="15">
        <f>((C31*$C$8)+(D31*$D$8)+(E31*$E$8))*$B31</f>
        <v>1000</v>
      </c>
      <c r="G31" s="49"/>
      <c r="H31" s="52">
        <v>8</v>
      </c>
      <c r="I31" s="52"/>
      <c r="J31" s="15">
        <f>((G31*$G$8)+(H31*$H$8)+(I31*$I$8))*$B31</f>
        <v>960</v>
      </c>
      <c r="K31" s="54"/>
      <c r="L31" s="15">
        <f>(K31*$I$8)*$B31</f>
        <v>0</v>
      </c>
      <c r="M31" s="52"/>
      <c r="N31" s="15">
        <f>(M31*$M$8)*$B31</f>
        <v>0</v>
      </c>
      <c r="O31" s="54"/>
      <c r="P31" s="16">
        <f>(O31*$O$8)*$B31</f>
        <v>0</v>
      </c>
      <c r="Q31" s="50"/>
      <c r="R31" s="52"/>
      <c r="S31" s="16">
        <f>(R31*$O$8)*$B31</f>
        <v>0</v>
      </c>
      <c r="T31" s="56"/>
      <c r="U31" s="55"/>
      <c r="V31" s="57">
        <v>2</v>
      </c>
      <c r="W31" s="49"/>
      <c r="X31" s="49">
        <v>2</v>
      </c>
      <c r="Y31" s="49"/>
      <c r="Z31" s="16">
        <f>((T31*$T$8)+(U31*$U$8)+(V31*$V$8)+(W31*$W$8)+(X31*$X$8)+(Y31*$Y$8))*$B31</f>
        <v>1130.8</v>
      </c>
      <c r="AA31" s="55"/>
      <c r="AB31" s="52"/>
      <c r="AC31" s="52"/>
      <c r="AD31" s="16">
        <f>((AA31*$AA$8)+(AB31*$AB$8)+(AC31*$AC$8))*$B31</f>
        <v>0</v>
      </c>
      <c r="AE31" s="52">
        <v>4</v>
      </c>
      <c r="AF31" s="52"/>
      <c r="AG31" s="16">
        <f>((AE31*$AE$8)+(AF31*$AF$8))*$B31</f>
        <v>1410</v>
      </c>
      <c r="AH31" s="54"/>
      <c r="AI31" s="16">
        <f t="shared" si="18"/>
        <v>0</v>
      </c>
      <c r="AJ31" s="52"/>
      <c r="AK31" s="16">
        <f>((AJ31*$AJ$8))*$B31</f>
        <v>0</v>
      </c>
      <c r="AL31" s="54"/>
      <c r="AM31" s="16">
        <f t="shared" si="20"/>
        <v>0</v>
      </c>
      <c r="AN31" s="55"/>
      <c r="AO31" s="49"/>
      <c r="AP31" s="49"/>
      <c r="AQ31" s="49">
        <v>4</v>
      </c>
      <c r="AR31" s="49"/>
      <c r="AS31" s="49">
        <v>4</v>
      </c>
      <c r="AT31" s="16">
        <f>((AN31*$AN$8)+(AO31*$AO$8)+(AP31*$AP$8)+(AQ31*$AQ$8)+(AR31*$AR$8)+(AS31*$AS$8))*$B31</f>
        <v>576</v>
      </c>
      <c r="AU31" s="52"/>
      <c r="AV31" s="16">
        <f t="shared" si="1"/>
        <v>0</v>
      </c>
      <c r="AW31" s="49"/>
      <c r="AX31" s="49">
        <v>20</v>
      </c>
      <c r="AY31" s="16">
        <f t="shared" si="2"/>
        <v>440</v>
      </c>
      <c r="AZ31" s="49"/>
      <c r="BA31" s="16">
        <f t="shared" si="3"/>
        <v>0</v>
      </c>
      <c r="BB31" s="52"/>
      <c r="BC31" s="16">
        <f t="shared" si="4"/>
        <v>0</v>
      </c>
      <c r="BD31" s="49"/>
      <c r="BE31" s="16">
        <f t="shared" si="5"/>
        <v>0</v>
      </c>
      <c r="BF31" s="55">
        <v>2</v>
      </c>
      <c r="BG31" s="52"/>
      <c r="BH31" s="49"/>
      <c r="BI31" s="16">
        <f t="shared" si="6"/>
        <v>184.60000000000002</v>
      </c>
      <c r="BJ31" s="55"/>
      <c r="BK31" s="16">
        <f t="shared" si="7"/>
        <v>0</v>
      </c>
      <c r="BL31" s="44">
        <f t="shared" si="8"/>
        <v>5701.4000000000005</v>
      </c>
    </row>
    <row r="32" spans="1:64" ht="12.75" customHeight="1">
      <c r="A32" s="23" t="s">
        <v>36</v>
      </c>
      <c r="B32" s="12">
        <v>3</v>
      </c>
      <c r="C32" s="51">
        <v>4</v>
      </c>
      <c r="D32" s="51"/>
      <c r="E32" s="49"/>
      <c r="F32" s="15">
        <f t="shared" ref="F32:F43" si="22">((C32*$C$8)+(D32*$D$8)+(E32*$E$8))*$B32</f>
        <v>300</v>
      </c>
      <c r="G32" s="49"/>
      <c r="H32" s="52">
        <v>8</v>
      </c>
      <c r="I32" s="52"/>
      <c r="J32" s="15">
        <f t="shared" ref="J32:J43" si="23">((G32*$G$8)+(H32*$H$8)+(I32*$I$8))*$B32</f>
        <v>288</v>
      </c>
      <c r="K32" s="54"/>
      <c r="L32" s="15">
        <f t="shared" ref="L32:L43" si="24">(K32*$I$8)*$B32</f>
        <v>0</v>
      </c>
      <c r="M32" s="52"/>
      <c r="N32" s="15">
        <f t="shared" ref="N32:N43" si="25">(M32*$M$8)*$B32</f>
        <v>0</v>
      </c>
      <c r="O32" s="54"/>
      <c r="P32" s="16">
        <f t="shared" ref="P32:P43" si="26">(O32*$O$8)*$B32</f>
        <v>0</v>
      </c>
      <c r="Q32" s="50"/>
      <c r="R32" s="52"/>
      <c r="S32" s="16">
        <f t="shared" ref="S32:S43" si="27">(R32*$O$8)*$B32</f>
        <v>0</v>
      </c>
      <c r="T32" s="56"/>
      <c r="U32" s="55"/>
      <c r="V32" s="49">
        <v>2</v>
      </c>
      <c r="W32" s="49"/>
      <c r="X32" s="49">
        <v>2</v>
      </c>
      <c r="Y32" s="49"/>
      <c r="Z32" s="16">
        <f t="shared" ref="Z32:Z43" si="28">((T32*$T$8)+(U32*$U$8)+(V32*$V$8)+(W32*$W$8)+(X32*$X$8)+(Y32*$Y$8))*$B32</f>
        <v>339.24</v>
      </c>
      <c r="AA32" s="55"/>
      <c r="AB32" s="52"/>
      <c r="AC32" s="52"/>
      <c r="AD32" s="16">
        <f t="shared" ref="AD32:AD43" si="29">((AA32*$AA$8)+(AB32*$AB$8)+(AC32*$AC$8))*$B32</f>
        <v>0</v>
      </c>
      <c r="AE32" s="52">
        <v>4</v>
      </c>
      <c r="AF32" s="52"/>
      <c r="AG32" s="16">
        <f t="shared" ref="AG32:AG43" si="30">((AE32*$AE$8)+(AF32*$AF$8))*$B32</f>
        <v>423</v>
      </c>
      <c r="AH32" s="54"/>
      <c r="AI32" s="16">
        <f t="shared" si="18"/>
        <v>0</v>
      </c>
      <c r="AJ32" s="52"/>
      <c r="AK32" s="16">
        <f t="shared" ref="AK32:AK43" si="31">((AJ32*$AJ$8))*$B32</f>
        <v>0</v>
      </c>
      <c r="AL32" s="54"/>
      <c r="AM32" s="16">
        <f t="shared" si="20"/>
        <v>0</v>
      </c>
      <c r="AN32" s="55"/>
      <c r="AO32" s="49"/>
      <c r="AP32" s="49"/>
      <c r="AQ32" s="49">
        <v>4</v>
      </c>
      <c r="AR32" s="49">
        <v>4</v>
      </c>
      <c r="AS32" s="49"/>
      <c r="AT32" s="16">
        <f t="shared" si="0"/>
        <v>267.24</v>
      </c>
      <c r="AU32" s="52"/>
      <c r="AV32" s="16">
        <f t="shared" si="1"/>
        <v>0</v>
      </c>
      <c r="AW32" s="49"/>
      <c r="AX32" s="49">
        <v>20</v>
      </c>
      <c r="AY32" s="16">
        <f t="shared" si="2"/>
        <v>132</v>
      </c>
      <c r="AZ32" s="49"/>
      <c r="BA32" s="16">
        <f t="shared" si="3"/>
        <v>0</v>
      </c>
      <c r="BB32" s="52"/>
      <c r="BC32" s="16">
        <f t="shared" si="4"/>
        <v>0</v>
      </c>
      <c r="BD32" s="49"/>
      <c r="BE32" s="16">
        <f t="shared" si="5"/>
        <v>0</v>
      </c>
      <c r="BF32" s="55">
        <v>2</v>
      </c>
      <c r="BG32" s="52"/>
      <c r="BH32" s="49"/>
      <c r="BI32" s="16">
        <f t="shared" si="6"/>
        <v>55.38</v>
      </c>
      <c r="BJ32" s="55"/>
      <c r="BK32" s="16">
        <f t="shared" si="7"/>
        <v>0</v>
      </c>
      <c r="BL32" s="44">
        <f t="shared" si="8"/>
        <v>1804.8600000000001</v>
      </c>
    </row>
    <row r="33" spans="1:65" ht="12.75" customHeight="1">
      <c r="A33" s="23" t="s">
        <v>37</v>
      </c>
      <c r="B33" s="12">
        <v>10</v>
      </c>
      <c r="C33" s="51">
        <v>4</v>
      </c>
      <c r="D33" s="51"/>
      <c r="E33" s="49"/>
      <c r="F33" s="15">
        <f t="shared" si="22"/>
        <v>1000</v>
      </c>
      <c r="G33" s="49"/>
      <c r="H33" s="52">
        <v>8</v>
      </c>
      <c r="I33" s="52"/>
      <c r="J33" s="15">
        <f>((G33*$G$8)+(H33*$H$8)+(I33*$I$8))*$B33</f>
        <v>960</v>
      </c>
      <c r="K33" s="54"/>
      <c r="L33" s="15">
        <f t="shared" si="24"/>
        <v>0</v>
      </c>
      <c r="M33" s="52"/>
      <c r="N33" s="15">
        <f t="shared" si="25"/>
        <v>0</v>
      </c>
      <c r="O33" s="54"/>
      <c r="P33" s="16">
        <f t="shared" si="26"/>
        <v>0</v>
      </c>
      <c r="Q33" s="50"/>
      <c r="R33" s="52"/>
      <c r="S33" s="16">
        <f t="shared" si="27"/>
        <v>0</v>
      </c>
      <c r="T33" s="56"/>
      <c r="U33" s="55"/>
      <c r="V33" s="49"/>
      <c r="W33" s="49"/>
      <c r="X33" s="49">
        <v>2</v>
      </c>
      <c r="Y33" s="49"/>
      <c r="Z33" s="16">
        <f>((T33*$T$8)+(U33*$U$8)+(V33*$V$8)+(W33*$W$8)+(X33*$X$8)+(Y33*$Y$8))*$B33</f>
        <v>512.6</v>
      </c>
      <c r="AA33" s="55"/>
      <c r="AB33" s="52"/>
      <c r="AC33" s="52"/>
      <c r="AD33" s="16">
        <f t="shared" si="29"/>
        <v>0</v>
      </c>
      <c r="AE33" s="52">
        <v>4</v>
      </c>
      <c r="AF33" s="52"/>
      <c r="AG33" s="16">
        <f>((AE33*$AE$8)+(AF33*$AF$8))*$B33</f>
        <v>1410</v>
      </c>
      <c r="AH33" s="54"/>
      <c r="AI33" s="16">
        <f t="shared" si="18"/>
        <v>0</v>
      </c>
      <c r="AJ33" s="52"/>
      <c r="AK33" s="16">
        <f t="shared" si="31"/>
        <v>0</v>
      </c>
      <c r="AL33" s="54"/>
      <c r="AM33" s="16">
        <f t="shared" si="20"/>
        <v>0</v>
      </c>
      <c r="AN33" s="55"/>
      <c r="AO33" s="49">
        <v>2</v>
      </c>
      <c r="AP33" s="49"/>
      <c r="AQ33" s="49"/>
      <c r="AR33" s="49">
        <v>2</v>
      </c>
      <c r="AS33" s="49"/>
      <c r="AT33" s="16">
        <f>((AN33*$AN$8)+(AO33*$AO$8)+(AP33*$AP$8)+(AQ33*$AQ$8)+(AR33*$AR$8)+(AS33*$AS$8))*$B33</f>
        <v>8027.4</v>
      </c>
      <c r="AU33" s="52"/>
      <c r="AV33" s="16">
        <f t="shared" si="1"/>
        <v>0</v>
      </c>
      <c r="AW33" s="49"/>
      <c r="AX33" s="49"/>
      <c r="AY33" s="16">
        <f t="shared" si="2"/>
        <v>0</v>
      </c>
      <c r="AZ33" s="49"/>
      <c r="BA33" s="16">
        <f t="shared" si="3"/>
        <v>0</v>
      </c>
      <c r="BB33" s="52"/>
      <c r="BC33" s="16">
        <f t="shared" si="4"/>
        <v>0</v>
      </c>
      <c r="BD33" s="49"/>
      <c r="BE33" s="16">
        <f t="shared" si="5"/>
        <v>0</v>
      </c>
      <c r="BF33" s="55">
        <v>2</v>
      </c>
      <c r="BG33" s="52"/>
      <c r="BH33" s="49"/>
      <c r="BI33" s="16">
        <f t="shared" si="6"/>
        <v>184.60000000000002</v>
      </c>
      <c r="BJ33" s="55"/>
      <c r="BK33" s="16">
        <f t="shared" si="7"/>
        <v>0</v>
      </c>
      <c r="BL33" s="44">
        <f t="shared" si="8"/>
        <v>12094.6</v>
      </c>
    </row>
    <row r="34" spans="1:65" ht="12.75" customHeight="1">
      <c r="A34" s="23" t="s">
        <v>38</v>
      </c>
      <c r="B34" s="12">
        <v>1</v>
      </c>
      <c r="C34" s="51"/>
      <c r="D34" s="51"/>
      <c r="E34" s="49">
        <v>4</v>
      </c>
      <c r="F34" s="15">
        <f t="shared" si="22"/>
        <v>168</v>
      </c>
      <c r="G34" s="49">
        <v>6</v>
      </c>
      <c r="H34" s="52"/>
      <c r="I34" s="52"/>
      <c r="J34" s="15">
        <f>((G34*$G$8)+(H34*$H$8)+(I34*$I$8))*$B34</f>
        <v>294</v>
      </c>
      <c r="K34" s="54"/>
      <c r="L34" s="15">
        <f t="shared" si="24"/>
        <v>0</v>
      </c>
      <c r="M34" s="52">
        <v>2</v>
      </c>
      <c r="N34" s="15">
        <f>(M34*$M$8)*$B34</f>
        <v>279.88</v>
      </c>
      <c r="O34" s="54"/>
      <c r="P34" s="16">
        <f t="shared" si="26"/>
        <v>0</v>
      </c>
      <c r="Q34" s="50"/>
      <c r="R34" s="52"/>
      <c r="S34" s="16">
        <f t="shared" si="27"/>
        <v>0</v>
      </c>
      <c r="T34" s="56"/>
      <c r="U34" s="55">
        <v>2</v>
      </c>
      <c r="V34" s="49"/>
      <c r="W34" s="49"/>
      <c r="X34" s="49"/>
      <c r="Y34" s="49"/>
      <c r="Z34" s="16">
        <f>((T34*$T$8)+(U34*$U$8)+(V34*$V$8)+(W34*$W$8)+(X34*$X$8)+(Y34*$Y$8))*$B34</f>
        <v>235.3</v>
      </c>
      <c r="AA34" s="55"/>
      <c r="AB34" s="52"/>
      <c r="AC34" s="52"/>
      <c r="AD34" s="16">
        <f t="shared" si="29"/>
        <v>0</v>
      </c>
      <c r="AE34" s="52"/>
      <c r="AF34" s="52"/>
      <c r="AG34" s="16">
        <f t="shared" si="30"/>
        <v>0</v>
      </c>
      <c r="AH34" s="54"/>
      <c r="AI34" s="16">
        <f t="shared" si="18"/>
        <v>0</v>
      </c>
      <c r="AJ34" s="52"/>
      <c r="AK34" s="16">
        <f t="shared" si="31"/>
        <v>0</v>
      </c>
      <c r="AL34" s="54"/>
      <c r="AM34" s="16">
        <f t="shared" si="20"/>
        <v>0</v>
      </c>
      <c r="AN34" s="55"/>
      <c r="AO34" s="49"/>
      <c r="AP34" s="49"/>
      <c r="AQ34" s="49"/>
      <c r="AR34" s="49"/>
      <c r="AS34" s="49"/>
      <c r="AT34" s="16">
        <f t="shared" si="0"/>
        <v>0</v>
      </c>
      <c r="AU34" s="52"/>
      <c r="AV34" s="16">
        <f t="shared" si="1"/>
        <v>0</v>
      </c>
      <c r="AW34" s="49"/>
      <c r="AX34" s="49"/>
      <c r="AY34" s="16">
        <f t="shared" si="2"/>
        <v>0</v>
      </c>
      <c r="AZ34" s="49"/>
      <c r="BA34" s="16">
        <f t="shared" si="3"/>
        <v>0</v>
      </c>
      <c r="BB34" s="52"/>
      <c r="BC34" s="16">
        <f t="shared" si="4"/>
        <v>0</v>
      </c>
      <c r="BD34" s="49"/>
      <c r="BE34" s="16">
        <f t="shared" si="5"/>
        <v>0</v>
      </c>
      <c r="BF34" s="55"/>
      <c r="BG34" s="52"/>
      <c r="BH34" s="49"/>
      <c r="BI34" s="16">
        <f t="shared" si="6"/>
        <v>0</v>
      </c>
      <c r="BJ34" s="55"/>
      <c r="BK34" s="16">
        <f t="shared" si="7"/>
        <v>0</v>
      </c>
      <c r="BL34" s="44">
        <f t="shared" si="8"/>
        <v>977.18000000000006</v>
      </c>
    </row>
    <row r="35" spans="1:65" ht="12.75" customHeight="1">
      <c r="A35" s="23" t="s">
        <v>39</v>
      </c>
      <c r="B35" s="12">
        <v>2</v>
      </c>
      <c r="C35" s="51">
        <v>4</v>
      </c>
      <c r="D35" s="51"/>
      <c r="E35" s="49"/>
      <c r="F35" s="15">
        <f t="shared" si="22"/>
        <v>200</v>
      </c>
      <c r="G35" s="49"/>
      <c r="H35" s="52">
        <v>8</v>
      </c>
      <c r="I35" s="52"/>
      <c r="J35" s="15">
        <f t="shared" si="23"/>
        <v>192</v>
      </c>
      <c r="K35" s="54"/>
      <c r="L35" s="15">
        <f t="shared" si="24"/>
        <v>0</v>
      </c>
      <c r="M35" s="52"/>
      <c r="N35" s="15">
        <f t="shared" si="25"/>
        <v>0</v>
      </c>
      <c r="O35" s="54"/>
      <c r="P35" s="16">
        <f t="shared" si="26"/>
        <v>0</v>
      </c>
      <c r="Q35" s="50"/>
      <c r="R35" s="52"/>
      <c r="S35" s="16">
        <f t="shared" si="27"/>
        <v>0</v>
      </c>
      <c r="T35" s="56"/>
      <c r="U35" s="55"/>
      <c r="V35" s="49"/>
      <c r="W35" s="49"/>
      <c r="X35" s="49">
        <v>2</v>
      </c>
      <c r="Y35" s="49"/>
      <c r="Z35" s="16">
        <f t="shared" si="28"/>
        <v>102.52</v>
      </c>
      <c r="AA35" s="55"/>
      <c r="AB35" s="52"/>
      <c r="AC35" s="52"/>
      <c r="AD35" s="16">
        <f t="shared" si="29"/>
        <v>0</v>
      </c>
      <c r="AE35" s="52">
        <v>4</v>
      </c>
      <c r="AF35" s="52"/>
      <c r="AG35" s="16">
        <f>((AE35*$AE$8)+(AF35*$AF$8))*$B35</f>
        <v>282</v>
      </c>
      <c r="AH35" s="54"/>
      <c r="AI35" s="16">
        <f t="shared" si="18"/>
        <v>0</v>
      </c>
      <c r="AJ35" s="52"/>
      <c r="AK35" s="16">
        <f t="shared" si="31"/>
        <v>0</v>
      </c>
      <c r="AL35" s="54"/>
      <c r="AM35" s="16">
        <f t="shared" si="20"/>
        <v>0</v>
      </c>
      <c r="AN35" s="55"/>
      <c r="AO35" s="49"/>
      <c r="AP35" s="49">
        <v>24</v>
      </c>
      <c r="AQ35" s="49"/>
      <c r="AR35" s="49"/>
      <c r="AS35" s="49"/>
      <c r="AT35" s="16">
        <f t="shared" ref="AT35:AT43" si="32">((AN35*$AN$8)+(AO35*$AO$8)+(AP35*$AP$8)+(AQ35*$AQ$8)+(AR35*$AR$8)+(AS35*$AS$8))*$B35</f>
        <v>336</v>
      </c>
      <c r="AU35" s="52"/>
      <c r="AV35" s="16">
        <f t="shared" si="1"/>
        <v>0</v>
      </c>
      <c r="AW35" s="49"/>
      <c r="AX35" s="49"/>
      <c r="AY35" s="16">
        <f t="shared" si="2"/>
        <v>0</v>
      </c>
      <c r="AZ35" s="49"/>
      <c r="BA35" s="16">
        <f t="shared" si="3"/>
        <v>0</v>
      </c>
      <c r="BB35" s="52"/>
      <c r="BC35" s="16">
        <f t="shared" si="4"/>
        <v>0</v>
      </c>
      <c r="BD35" s="49"/>
      <c r="BE35" s="16">
        <f t="shared" si="5"/>
        <v>0</v>
      </c>
      <c r="BF35" s="55">
        <v>2</v>
      </c>
      <c r="BG35" s="52"/>
      <c r="BH35" s="49"/>
      <c r="BI35" s="16">
        <f t="shared" si="6"/>
        <v>36.92</v>
      </c>
      <c r="BJ35" s="55"/>
      <c r="BK35" s="16">
        <f t="shared" si="7"/>
        <v>0</v>
      </c>
      <c r="BL35" s="44">
        <f t="shared" si="8"/>
        <v>1149.44</v>
      </c>
    </row>
    <row r="36" spans="1:65" ht="12.75" customHeight="1">
      <c r="A36" s="23" t="s">
        <v>40</v>
      </c>
      <c r="B36" s="12">
        <v>2</v>
      </c>
      <c r="C36" s="51">
        <v>4</v>
      </c>
      <c r="D36" s="51"/>
      <c r="E36" s="49"/>
      <c r="F36" s="15">
        <f>((C36*$C$8)+(D36*$D$8)+(E36*$E$8))*$B36</f>
        <v>200</v>
      </c>
      <c r="G36" s="49"/>
      <c r="H36" s="52">
        <v>8</v>
      </c>
      <c r="I36" s="52"/>
      <c r="J36" s="15">
        <f>((G36*$G$8)+(H36*$H$8)+(I36*$I$8))*$B36</f>
        <v>192</v>
      </c>
      <c r="K36" s="54"/>
      <c r="L36" s="15">
        <f t="shared" si="24"/>
        <v>0</v>
      </c>
      <c r="M36" s="52"/>
      <c r="N36" s="15">
        <f t="shared" si="25"/>
        <v>0</v>
      </c>
      <c r="O36" s="54"/>
      <c r="P36" s="16">
        <f t="shared" si="26"/>
        <v>0</v>
      </c>
      <c r="Q36" s="50"/>
      <c r="R36" s="52"/>
      <c r="S36" s="16">
        <f t="shared" si="27"/>
        <v>0</v>
      </c>
      <c r="T36" s="56"/>
      <c r="U36" s="55"/>
      <c r="V36" s="49">
        <v>2</v>
      </c>
      <c r="W36" s="49"/>
      <c r="X36" s="49">
        <v>2</v>
      </c>
      <c r="Y36" s="49"/>
      <c r="Z36" s="16">
        <f t="shared" ref="Z36:Z41" si="33">((T36*$T$8)+(U36*$U$8)+(V36*$V$8)+(W36*$W$8)+(X36*$X$8)+(Y36*$Y$8))*$B36</f>
        <v>226.16</v>
      </c>
      <c r="AA36" s="55"/>
      <c r="AB36" s="52">
        <v>2</v>
      </c>
      <c r="AC36" s="52"/>
      <c r="AD36" s="16">
        <f>((AA36*$AA$8)+(AB36*$AB$8)+(AC36*$AC$8))*$B36</f>
        <v>26.4</v>
      </c>
      <c r="AE36" s="52"/>
      <c r="AF36" s="52"/>
      <c r="AG36" s="16">
        <f t="shared" si="30"/>
        <v>0</v>
      </c>
      <c r="AH36" s="55">
        <v>12</v>
      </c>
      <c r="AI36" s="16">
        <f t="shared" si="18"/>
        <v>138</v>
      </c>
      <c r="AJ36" s="52">
        <v>2</v>
      </c>
      <c r="AK36" s="16">
        <f>((AJ36*$AJ$8))*$B36</f>
        <v>81.56</v>
      </c>
      <c r="AL36" s="54"/>
      <c r="AM36" s="16">
        <f t="shared" si="20"/>
        <v>0</v>
      </c>
      <c r="AN36" s="55"/>
      <c r="AO36" s="49"/>
      <c r="AP36" s="49">
        <v>24</v>
      </c>
      <c r="AQ36" s="49"/>
      <c r="AR36" s="49"/>
      <c r="AS36" s="49"/>
      <c r="AT36" s="16">
        <f t="shared" si="32"/>
        <v>336</v>
      </c>
      <c r="AU36" s="52"/>
      <c r="AV36" s="16">
        <f t="shared" si="1"/>
        <v>0</v>
      </c>
      <c r="AW36" s="49"/>
      <c r="AX36" s="49"/>
      <c r="AY36" s="16">
        <f t="shared" si="2"/>
        <v>0</v>
      </c>
      <c r="AZ36" s="49"/>
      <c r="BA36" s="16">
        <f t="shared" si="3"/>
        <v>0</v>
      </c>
      <c r="BB36" s="52"/>
      <c r="BC36" s="16">
        <f t="shared" si="4"/>
        <v>0</v>
      </c>
      <c r="BD36" s="49"/>
      <c r="BE36" s="16">
        <f t="shared" si="5"/>
        <v>0</v>
      </c>
      <c r="BF36" s="55">
        <v>2</v>
      </c>
      <c r="BG36" s="52"/>
      <c r="BH36" s="49"/>
      <c r="BI36" s="16">
        <f t="shared" si="6"/>
        <v>36.92</v>
      </c>
      <c r="BJ36" s="55"/>
      <c r="BK36" s="16">
        <f t="shared" si="7"/>
        <v>0</v>
      </c>
      <c r="BL36" s="44">
        <f t="shared" si="8"/>
        <v>1237.04</v>
      </c>
    </row>
    <row r="37" spans="1:65" ht="12.75" customHeight="1">
      <c r="A37" s="23" t="s">
        <v>41</v>
      </c>
      <c r="B37" s="12">
        <v>4</v>
      </c>
      <c r="C37" s="51">
        <v>4</v>
      </c>
      <c r="D37" s="51"/>
      <c r="E37" s="49"/>
      <c r="F37" s="15">
        <f t="shared" si="22"/>
        <v>400</v>
      </c>
      <c r="G37" s="49"/>
      <c r="H37" s="52">
        <v>8</v>
      </c>
      <c r="I37" s="52"/>
      <c r="J37" s="15">
        <f t="shared" si="23"/>
        <v>384</v>
      </c>
      <c r="K37" s="54"/>
      <c r="L37" s="15">
        <f t="shared" si="24"/>
        <v>0</v>
      </c>
      <c r="M37" s="52"/>
      <c r="N37" s="15">
        <f t="shared" si="25"/>
        <v>0</v>
      </c>
      <c r="O37" s="54"/>
      <c r="P37" s="16">
        <f t="shared" si="26"/>
        <v>0</v>
      </c>
      <c r="Q37" s="50"/>
      <c r="R37" s="52"/>
      <c r="S37" s="16">
        <f t="shared" si="27"/>
        <v>0</v>
      </c>
      <c r="T37" s="56"/>
      <c r="U37" s="55"/>
      <c r="V37" s="49"/>
      <c r="W37" s="49"/>
      <c r="X37" s="49">
        <v>2</v>
      </c>
      <c r="Y37" s="49"/>
      <c r="Z37" s="16">
        <f t="shared" si="33"/>
        <v>205.04</v>
      </c>
      <c r="AA37" s="55"/>
      <c r="AB37" s="52"/>
      <c r="AC37" s="52"/>
      <c r="AD37" s="16">
        <f t="shared" si="29"/>
        <v>0</v>
      </c>
      <c r="AE37" s="52"/>
      <c r="AF37" s="52"/>
      <c r="AG37" s="16">
        <f t="shared" si="30"/>
        <v>0</v>
      </c>
      <c r="AH37" s="54"/>
      <c r="AI37" s="16">
        <f t="shared" si="18"/>
        <v>0</v>
      </c>
      <c r="AJ37" s="52"/>
      <c r="AK37" s="16">
        <f t="shared" si="31"/>
        <v>0</v>
      </c>
      <c r="AL37" s="54"/>
      <c r="AM37" s="16">
        <f t="shared" si="20"/>
        <v>0</v>
      </c>
      <c r="AN37" s="55"/>
      <c r="AO37" s="49"/>
      <c r="AP37" s="49">
        <v>24</v>
      </c>
      <c r="AQ37" s="49"/>
      <c r="AR37" s="49"/>
      <c r="AS37" s="49"/>
      <c r="AT37" s="16">
        <f t="shared" si="32"/>
        <v>672</v>
      </c>
      <c r="AU37" s="52"/>
      <c r="AV37" s="16">
        <f t="shared" si="1"/>
        <v>0</v>
      </c>
      <c r="AW37" s="49"/>
      <c r="AX37" s="49"/>
      <c r="AY37" s="16">
        <f t="shared" si="2"/>
        <v>0</v>
      </c>
      <c r="AZ37" s="49"/>
      <c r="BA37" s="16">
        <f t="shared" si="3"/>
        <v>0</v>
      </c>
      <c r="BB37" s="52"/>
      <c r="BC37" s="16">
        <f t="shared" si="4"/>
        <v>0</v>
      </c>
      <c r="BD37" s="49"/>
      <c r="BE37" s="16">
        <f t="shared" si="5"/>
        <v>0</v>
      </c>
      <c r="BF37" s="55">
        <v>2</v>
      </c>
      <c r="BG37" s="52"/>
      <c r="BH37" s="49"/>
      <c r="BI37" s="16">
        <f t="shared" si="6"/>
        <v>73.84</v>
      </c>
      <c r="BJ37" s="55"/>
      <c r="BK37" s="16">
        <f t="shared" si="7"/>
        <v>0</v>
      </c>
      <c r="BL37" s="44">
        <f t="shared" si="8"/>
        <v>1734.8799999999999</v>
      </c>
    </row>
    <row r="38" spans="1:65" ht="12.75" customHeight="1">
      <c r="A38" s="23" t="s">
        <v>42</v>
      </c>
      <c r="B38" s="12">
        <v>7</v>
      </c>
      <c r="C38" s="51">
        <v>4</v>
      </c>
      <c r="D38" s="51"/>
      <c r="E38" s="49"/>
      <c r="F38" s="15">
        <f>((C38*$C$8)+(D38*$D$8)+(E38*$E$8))*$B38</f>
        <v>700</v>
      </c>
      <c r="G38" s="49"/>
      <c r="H38" s="52">
        <v>8</v>
      </c>
      <c r="I38" s="52"/>
      <c r="J38" s="15">
        <f t="shared" si="23"/>
        <v>672</v>
      </c>
      <c r="K38" s="54"/>
      <c r="L38" s="15">
        <f t="shared" si="24"/>
        <v>0</v>
      </c>
      <c r="M38" s="52"/>
      <c r="N38" s="15">
        <f t="shared" si="25"/>
        <v>0</v>
      </c>
      <c r="O38" s="54"/>
      <c r="P38" s="16">
        <f t="shared" si="26"/>
        <v>0</v>
      </c>
      <c r="Q38" s="50"/>
      <c r="R38" s="52"/>
      <c r="S38" s="16">
        <f t="shared" si="27"/>
        <v>0</v>
      </c>
      <c r="T38" s="56"/>
      <c r="U38" s="55"/>
      <c r="V38" s="49"/>
      <c r="W38" s="49"/>
      <c r="X38" s="55">
        <v>2</v>
      </c>
      <c r="Y38" s="55"/>
      <c r="Z38" s="16">
        <f t="shared" si="33"/>
        <v>358.82</v>
      </c>
      <c r="AA38" s="55"/>
      <c r="AB38" s="52"/>
      <c r="AC38" s="52"/>
      <c r="AD38" s="16">
        <f t="shared" si="29"/>
        <v>0</v>
      </c>
      <c r="AE38" s="52">
        <v>4</v>
      </c>
      <c r="AF38" s="52"/>
      <c r="AG38" s="16">
        <f>((AE38*$AE$8)+(AF38*$AF$8))*$B38</f>
        <v>987</v>
      </c>
      <c r="AH38" s="54"/>
      <c r="AI38" s="16">
        <f t="shared" si="18"/>
        <v>0</v>
      </c>
      <c r="AJ38" s="52"/>
      <c r="AK38" s="16">
        <f t="shared" si="31"/>
        <v>0</v>
      </c>
      <c r="AL38" s="54"/>
      <c r="AM38" s="16">
        <f t="shared" si="20"/>
        <v>0</v>
      </c>
      <c r="AN38" s="55"/>
      <c r="AO38" s="49"/>
      <c r="AP38" s="49"/>
      <c r="AQ38" s="49"/>
      <c r="AR38" s="49"/>
      <c r="AS38" s="49">
        <v>4</v>
      </c>
      <c r="AT38" s="16">
        <f t="shared" si="32"/>
        <v>210</v>
      </c>
      <c r="AU38" s="52"/>
      <c r="AV38" s="16">
        <f t="shared" si="1"/>
        <v>0</v>
      </c>
      <c r="AW38" s="49">
        <v>96</v>
      </c>
      <c r="AX38" s="49"/>
      <c r="AY38" s="16">
        <f>((AW38*$AW$8)+(AX38*$AX$8))*$B38</f>
        <v>1518.7199999999998</v>
      </c>
      <c r="AZ38" s="49"/>
      <c r="BA38" s="16">
        <f t="shared" si="3"/>
        <v>0</v>
      </c>
      <c r="BB38" s="52">
        <v>1</v>
      </c>
      <c r="BC38" s="16">
        <f t="shared" si="4"/>
        <v>200.54999999999998</v>
      </c>
      <c r="BD38" s="49">
        <v>2</v>
      </c>
      <c r="BE38" s="16">
        <f t="shared" si="5"/>
        <v>476.69999999999993</v>
      </c>
      <c r="BF38" s="55"/>
      <c r="BG38" s="52"/>
      <c r="BH38" s="49">
        <v>2</v>
      </c>
      <c r="BI38" s="16">
        <f t="shared" si="6"/>
        <v>91.98</v>
      </c>
      <c r="BJ38" s="55"/>
      <c r="BK38" s="16">
        <f t="shared" si="7"/>
        <v>0</v>
      </c>
      <c r="BL38" s="44">
        <f t="shared" si="8"/>
        <v>5215.7699999999986</v>
      </c>
    </row>
    <row r="39" spans="1:65" ht="12.75" customHeight="1">
      <c r="A39" s="23" t="s">
        <v>43</v>
      </c>
      <c r="B39" s="12">
        <v>2</v>
      </c>
      <c r="C39" s="51">
        <v>4</v>
      </c>
      <c r="D39" s="51"/>
      <c r="E39" s="49"/>
      <c r="F39" s="15">
        <f>((C39*$C$8)+(D39*$D$8)+(E39*$E$8))*$B39</f>
        <v>200</v>
      </c>
      <c r="G39" s="49"/>
      <c r="H39" s="52">
        <v>8</v>
      </c>
      <c r="I39" s="52"/>
      <c r="J39" s="15">
        <f>((G39*$G$8)+(H39*$H$8)+(I39*$I$8))*$B39</f>
        <v>192</v>
      </c>
      <c r="K39" s="54"/>
      <c r="L39" s="15">
        <f t="shared" si="24"/>
        <v>0</v>
      </c>
      <c r="M39" s="52"/>
      <c r="N39" s="15">
        <f t="shared" si="25"/>
        <v>0</v>
      </c>
      <c r="O39" s="54"/>
      <c r="P39" s="16">
        <f t="shared" si="26"/>
        <v>0</v>
      </c>
      <c r="Q39" s="50"/>
      <c r="R39" s="52"/>
      <c r="S39" s="16">
        <f t="shared" si="27"/>
        <v>0</v>
      </c>
      <c r="T39" s="56"/>
      <c r="U39" s="55"/>
      <c r="V39" s="49"/>
      <c r="W39" s="49"/>
      <c r="X39" s="55">
        <v>2</v>
      </c>
      <c r="Y39" s="55"/>
      <c r="Z39" s="16">
        <f t="shared" si="33"/>
        <v>102.52</v>
      </c>
      <c r="AA39" s="55"/>
      <c r="AB39" s="52"/>
      <c r="AC39" s="52"/>
      <c r="AD39" s="16">
        <f t="shared" si="29"/>
        <v>0</v>
      </c>
      <c r="AE39" s="52">
        <v>4</v>
      </c>
      <c r="AF39" s="52"/>
      <c r="AG39" s="16">
        <f t="shared" si="30"/>
        <v>282</v>
      </c>
      <c r="AH39" s="55">
        <v>6</v>
      </c>
      <c r="AI39" s="16">
        <f t="shared" si="18"/>
        <v>69</v>
      </c>
      <c r="AJ39" s="52"/>
      <c r="AK39" s="16">
        <f t="shared" si="31"/>
        <v>0</v>
      </c>
      <c r="AL39" s="54"/>
      <c r="AM39" s="16">
        <f t="shared" si="20"/>
        <v>0</v>
      </c>
      <c r="AN39" s="55"/>
      <c r="AO39" s="49"/>
      <c r="AP39" s="49">
        <v>4</v>
      </c>
      <c r="AQ39" s="49"/>
      <c r="AR39" s="49"/>
      <c r="AS39" s="49"/>
      <c r="AT39" s="16">
        <f t="shared" si="32"/>
        <v>56</v>
      </c>
      <c r="AU39" s="52"/>
      <c r="AV39" s="16">
        <f t="shared" si="1"/>
        <v>0</v>
      </c>
      <c r="AW39" s="49">
        <v>20</v>
      </c>
      <c r="AX39" s="49"/>
      <c r="AY39" s="16">
        <f>((AW39*$AW$8)+(AX39*$AX$8))*$B39</f>
        <v>90.399999999999991</v>
      </c>
      <c r="AZ39" s="49"/>
      <c r="BA39" s="16">
        <f t="shared" si="3"/>
        <v>0</v>
      </c>
      <c r="BB39" s="52"/>
      <c r="BC39" s="16">
        <f t="shared" si="4"/>
        <v>0</v>
      </c>
      <c r="BD39" s="49"/>
      <c r="BE39" s="16">
        <f t="shared" si="5"/>
        <v>0</v>
      </c>
      <c r="BF39" s="55">
        <v>2</v>
      </c>
      <c r="BG39" s="52"/>
      <c r="BH39" s="49"/>
      <c r="BI39" s="16">
        <f t="shared" si="6"/>
        <v>36.92</v>
      </c>
      <c r="BJ39" s="55"/>
      <c r="BK39" s="16">
        <f t="shared" si="7"/>
        <v>0</v>
      </c>
      <c r="BL39" s="44">
        <f t="shared" si="8"/>
        <v>1028.8399999999999</v>
      </c>
    </row>
    <row r="40" spans="1:65" ht="12.75" customHeight="1">
      <c r="A40" s="23" t="s">
        <v>44</v>
      </c>
      <c r="B40" s="12">
        <v>3</v>
      </c>
      <c r="C40" s="51">
        <v>4</v>
      </c>
      <c r="D40" s="51"/>
      <c r="E40" s="49"/>
      <c r="F40" s="15">
        <f>((C40*$C$8)+(D40*$D$8)+(E40*$E$8))*$B40</f>
        <v>300</v>
      </c>
      <c r="G40" s="49"/>
      <c r="H40" s="52">
        <v>8</v>
      </c>
      <c r="I40" s="52"/>
      <c r="J40" s="15">
        <f>((G40*$G$8)+(H40*$H$8)+(I40*$I$8))*$B40</f>
        <v>288</v>
      </c>
      <c r="K40" s="54"/>
      <c r="L40" s="15">
        <f t="shared" si="24"/>
        <v>0</v>
      </c>
      <c r="M40" s="52"/>
      <c r="N40" s="15">
        <f t="shared" si="25"/>
        <v>0</v>
      </c>
      <c r="O40" s="54"/>
      <c r="P40" s="16">
        <f t="shared" si="26"/>
        <v>0</v>
      </c>
      <c r="Q40" s="50"/>
      <c r="R40" s="52"/>
      <c r="S40" s="16">
        <f t="shared" si="27"/>
        <v>0</v>
      </c>
      <c r="T40" s="56"/>
      <c r="U40" s="55"/>
      <c r="V40" s="49"/>
      <c r="W40" s="49"/>
      <c r="X40" s="55">
        <v>2</v>
      </c>
      <c r="Y40" s="55"/>
      <c r="Z40" s="16">
        <f t="shared" si="33"/>
        <v>153.78</v>
      </c>
      <c r="AA40" s="55"/>
      <c r="AB40" s="52"/>
      <c r="AC40" s="52"/>
      <c r="AD40" s="16">
        <f t="shared" si="29"/>
        <v>0</v>
      </c>
      <c r="AE40" s="52">
        <v>4</v>
      </c>
      <c r="AF40" s="52"/>
      <c r="AG40" s="16">
        <f>((AE40*$AE$8)+(AF40*$AF$8))*$B40</f>
        <v>423</v>
      </c>
      <c r="AH40" s="55">
        <v>6</v>
      </c>
      <c r="AI40" s="16">
        <f t="shared" si="18"/>
        <v>103.5</v>
      </c>
      <c r="AJ40" s="52"/>
      <c r="AK40" s="16">
        <f t="shared" si="31"/>
        <v>0</v>
      </c>
      <c r="AL40" s="54"/>
      <c r="AM40" s="16">
        <f t="shared" si="20"/>
        <v>0</v>
      </c>
      <c r="AN40" s="55"/>
      <c r="AO40" s="49"/>
      <c r="AP40" s="49">
        <v>4</v>
      </c>
      <c r="AQ40" s="49"/>
      <c r="AR40" s="49"/>
      <c r="AS40" s="49"/>
      <c r="AT40" s="16">
        <f t="shared" si="32"/>
        <v>84</v>
      </c>
      <c r="AU40" s="52"/>
      <c r="AV40" s="16">
        <f t="shared" si="1"/>
        <v>0</v>
      </c>
      <c r="AW40" s="49">
        <v>20</v>
      </c>
      <c r="AX40" s="49"/>
      <c r="AY40" s="16">
        <f t="shared" si="2"/>
        <v>135.6</v>
      </c>
      <c r="AZ40" s="49"/>
      <c r="BA40" s="16">
        <f t="shared" si="3"/>
        <v>0</v>
      </c>
      <c r="BB40" s="52"/>
      <c r="BC40" s="16">
        <f t="shared" si="4"/>
        <v>0</v>
      </c>
      <c r="BD40" s="49"/>
      <c r="BE40" s="16">
        <f t="shared" si="5"/>
        <v>0</v>
      </c>
      <c r="BF40" s="55">
        <v>2</v>
      </c>
      <c r="BG40" s="52"/>
      <c r="BH40" s="49"/>
      <c r="BI40" s="16">
        <f t="shared" si="6"/>
        <v>55.38</v>
      </c>
      <c r="BJ40" s="55"/>
      <c r="BK40" s="16">
        <f t="shared" si="7"/>
        <v>0</v>
      </c>
      <c r="BL40" s="44">
        <f t="shared" si="8"/>
        <v>1543.26</v>
      </c>
    </row>
    <row r="41" spans="1:65" ht="12.75" customHeight="1">
      <c r="A41" s="23" t="s">
        <v>45</v>
      </c>
      <c r="B41" s="12">
        <v>1</v>
      </c>
      <c r="C41" s="51">
        <v>4</v>
      </c>
      <c r="D41" s="51"/>
      <c r="E41" s="49"/>
      <c r="F41" s="15">
        <f t="shared" si="22"/>
        <v>100</v>
      </c>
      <c r="G41" s="49"/>
      <c r="H41" s="52">
        <v>8</v>
      </c>
      <c r="I41" s="52"/>
      <c r="J41" s="15">
        <f>((G41*$G$8)+(H41*$H$8)+(I41*$I$8))*$B41</f>
        <v>96</v>
      </c>
      <c r="K41" s="54"/>
      <c r="L41" s="15">
        <f t="shared" si="24"/>
        <v>0</v>
      </c>
      <c r="M41" s="52"/>
      <c r="N41" s="15">
        <f t="shared" si="25"/>
        <v>0</v>
      </c>
      <c r="O41" s="54"/>
      <c r="P41" s="16">
        <f t="shared" si="26"/>
        <v>0</v>
      </c>
      <c r="Q41" s="50"/>
      <c r="R41" s="52"/>
      <c r="S41" s="16">
        <f t="shared" si="27"/>
        <v>0</v>
      </c>
      <c r="T41" s="56"/>
      <c r="U41" s="55"/>
      <c r="V41" s="49"/>
      <c r="W41" s="49"/>
      <c r="X41" s="55">
        <v>2</v>
      </c>
      <c r="Y41" s="55"/>
      <c r="Z41" s="16">
        <f t="shared" si="33"/>
        <v>51.26</v>
      </c>
      <c r="AA41" s="55"/>
      <c r="AB41" s="52"/>
      <c r="AC41" s="52">
        <v>1</v>
      </c>
      <c r="AD41" s="16">
        <f t="shared" si="29"/>
        <v>26</v>
      </c>
      <c r="AE41" s="52">
        <v>2</v>
      </c>
      <c r="AF41" s="52"/>
      <c r="AG41" s="16">
        <f>((AE41*$AE$8)+(AF41*$AF$8))*$B41</f>
        <v>70.5</v>
      </c>
      <c r="AH41" s="54"/>
      <c r="AI41" s="16">
        <f t="shared" si="18"/>
        <v>0</v>
      </c>
      <c r="AJ41" s="52"/>
      <c r="AK41" s="16">
        <f t="shared" si="31"/>
        <v>0</v>
      </c>
      <c r="AL41" s="54"/>
      <c r="AM41" s="16">
        <f t="shared" si="20"/>
        <v>0</v>
      </c>
      <c r="AN41" s="55"/>
      <c r="AO41" s="49"/>
      <c r="AP41" s="49"/>
      <c r="AQ41" s="49"/>
      <c r="AR41" s="49"/>
      <c r="AS41" s="49">
        <v>4</v>
      </c>
      <c r="AT41" s="16">
        <f t="shared" si="32"/>
        <v>30</v>
      </c>
      <c r="AU41" s="52"/>
      <c r="AV41" s="16">
        <f t="shared" si="1"/>
        <v>0</v>
      </c>
      <c r="AW41" s="49">
        <v>48</v>
      </c>
      <c r="AX41" s="49"/>
      <c r="AY41" s="16">
        <f>((AW41*$AW$8)+(AX41*$AX$8))*$B41</f>
        <v>108.47999999999999</v>
      </c>
      <c r="AZ41" s="49">
        <v>1</v>
      </c>
      <c r="BA41" s="16">
        <f t="shared" si="3"/>
        <v>22</v>
      </c>
      <c r="BB41" s="52">
        <v>1</v>
      </c>
      <c r="BC41" s="16">
        <f t="shared" si="4"/>
        <v>28.65</v>
      </c>
      <c r="BD41" s="49">
        <v>2</v>
      </c>
      <c r="BE41" s="16">
        <f t="shared" si="5"/>
        <v>68.099999999999994</v>
      </c>
      <c r="BF41" s="55"/>
      <c r="BG41" s="52">
        <v>2</v>
      </c>
      <c r="BH41" s="49"/>
      <c r="BI41" s="16">
        <f t="shared" si="6"/>
        <v>26.76</v>
      </c>
      <c r="BJ41" s="55"/>
      <c r="BK41" s="16">
        <f t="shared" si="7"/>
        <v>0</v>
      </c>
      <c r="BL41" s="44">
        <f t="shared" si="8"/>
        <v>627.75</v>
      </c>
    </row>
    <row r="42" spans="1:65" ht="12.75" customHeight="1">
      <c r="A42" s="23" t="s">
        <v>73</v>
      </c>
      <c r="B42" s="12">
        <v>218</v>
      </c>
      <c r="C42" s="51">
        <v>4</v>
      </c>
      <c r="D42" s="51"/>
      <c r="E42" s="49"/>
      <c r="F42" s="15">
        <f t="shared" si="22"/>
        <v>21800</v>
      </c>
      <c r="G42" s="49"/>
      <c r="H42" s="52">
        <v>8</v>
      </c>
      <c r="I42" s="52"/>
      <c r="J42" s="15">
        <f t="shared" si="23"/>
        <v>20928</v>
      </c>
      <c r="K42" s="54"/>
      <c r="L42" s="15">
        <f t="shared" si="24"/>
        <v>0</v>
      </c>
      <c r="M42" s="52"/>
      <c r="N42" s="15">
        <f t="shared" si="25"/>
        <v>0</v>
      </c>
      <c r="O42" s="54"/>
      <c r="P42" s="16">
        <f t="shared" si="26"/>
        <v>0</v>
      </c>
      <c r="Q42" s="50"/>
      <c r="R42" s="52"/>
      <c r="S42" s="16">
        <f t="shared" si="27"/>
        <v>0</v>
      </c>
      <c r="T42" s="56"/>
      <c r="U42" s="55"/>
      <c r="V42" s="49">
        <v>2</v>
      </c>
      <c r="W42" s="49"/>
      <c r="X42" s="55">
        <v>2</v>
      </c>
      <c r="Y42" s="55"/>
      <c r="Z42" s="16">
        <f t="shared" si="28"/>
        <v>24651.439999999999</v>
      </c>
      <c r="AA42" s="55"/>
      <c r="AB42" s="52"/>
      <c r="AC42" s="52"/>
      <c r="AD42" s="16">
        <f t="shared" si="29"/>
        <v>0</v>
      </c>
      <c r="AE42" s="52"/>
      <c r="AF42" s="52"/>
      <c r="AG42" s="16">
        <f t="shared" si="30"/>
        <v>0</v>
      </c>
      <c r="AH42" s="54"/>
      <c r="AI42" s="16">
        <f t="shared" si="18"/>
        <v>0</v>
      </c>
      <c r="AJ42" s="52"/>
      <c r="AK42" s="16">
        <f t="shared" si="31"/>
        <v>0</v>
      </c>
      <c r="AL42" s="54"/>
      <c r="AM42" s="16">
        <f t="shared" si="20"/>
        <v>0</v>
      </c>
      <c r="AN42" s="55"/>
      <c r="AO42" s="49"/>
      <c r="AP42" s="49">
        <v>24</v>
      </c>
      <c r="AQ42" s="49"/>
      <c r="AR42" s="49"/>
      <c r="AS42" s="49"/>
      <c r="AT42" s="16">
        <f t="shared" si="32"/>
        <v>36624</v>
      </c>
      <c r="AU42" s="52"/>
      <c r="AV42" s="16">
        <f t="shared" si="1"/>
        <v>0</v>
      </c>
      <c r="AW42" s="49"/>
      <c r="AX42" s="49"/>
      <c r="AY42" s="16">
        <f t="shared" si="2"/>
        <v>0</v>
      </c>
      <c r="AZ42" s="49"/>
      <c r="BA42" s="16">
        <f t="shared" si="3"/>
        <v>0</v>
      </c>
      <c r="BB42" s="52"/>
      <c r="BC42" s="16">
        <f t="shared" si="4"/>
        <v>0</v>
      </c>
      <c r="BD42" s="49"/>
      <c r="BE42" s="16">
        <f t="shared" si="5"/>
        <v>0</v>
      </c>
      <c r="BF42" s="55"/>
      <c r="BG42" s="52"/>
      <c r="BH42" s="49"/>
      <c r="BI42" s="16">
        <f t="shared" si="6"/>
        <v>0</v>
      </c>
      <c r="BJ42" s="55"/>
      <c r="BK42" s="16">
        <f t="shared" si="7"/>
        <v>0</v>
      </c>
      <c r="BL42" s="44">
        <f t="shared" si="8"/>
        <v>104003.44</v>
      </c>
    </row>
    <row r="43" spans="1:65" ht="12.75" customHeight="1">
      <c r="A43" s="23" t="s">
        <v>98</v>
      </c>
      <c r="B43" s="13">
        <v>1</v>
      </c>
      <c r="C43" s="51">
        <v>4</v>
      </c>
      <c r="D43" s="51"/>
      <c r="E43" s="49"/>
      <c r="F43" s="15">
        <f t="shared" si="22"/>
        <v>100</v>
      </c>
      <c r="G43" s="49"/>
      <c r="H43" s="52">
        <v>8</v>
      </c>
      <c r="I43" s="52"/>
      <c r="J43" s="15">
        <f t="shared" si="23"/>
        <v>96</v>
      </c>
      <c r="K43" s="54"/>
      <c r="L43" s="15">
        <f t="shared" si="24"/>
        <v>0</v>
      </c>
      <c r="M43" s="52"/>
      <c r="N43" s="15">
        <f t="shared" si="25"/>
        <v>0</v>
      </c>
      <c r="O43" s="54"/>
      <c r="P43" s="16">
        <f t="shared" si="26"/>
        <v>0</v>
      </c>
      <c r="Q43" s="50"/>
      <c r="R43" s="52"/>
      <c r="S43" s="16">
        <f t="shared" si="27"/>
        <v>0</v>
      </c>
      <c r="T43" s="56"/>
      <c r="U43" s="55"/>
      <c r="V43" s="49"/>
      <c r="W43" s="49"/>
      <c r="X43" s="55">
        <v>2</v>
      </c>
      <c r="Y43" s="55"/>
      <c r="Z43" s="16">
        <f t="shared" si="28"/>
        <v>51.26</v>
      </c>
      <c r="AA43" s="55"/>
      <c r="AB43" s="52"/>
      <c r="AC43" s="52"/>
      <c r="AD43" s="16">
        <f t="shared" si="29"/>
        <v>0</v>
      </c>
      <c r="AE43" s="52">
        <v>4</v>
      </c>
      <c r="AF43" s="52"/>
      <c r="AG43" s="16">
        <f t="shared" si="30"/>
        <v>141</v>
      </c>
      <c r="AH43" s="54"/>
      <c r="AI43" s="16">
        <f t="shared" si="18"/>
        <v>0</v>
      </c>
      <c r="AJ43" s="52"/>
      <c r="AK43" s="16">
        <f t="shared" si="31"/>
        <v>0</v>
      </c>
      <c r="AL43" s="54"/>
      <c r="AM43" s="16">
        <f t="shared" si="20"/>
        <v>0</v>
      </c>
      <c r="AN43" s="55">
        <v>4</v>
      </c>
      <c r="AO43" s="49"/>
      <c r="AP43" s="49"/>
      <c r="AQ43" s="49"/>
      <c r="AR43" s="49"/>
      <c r="AS43" s="49"/>
      <c r="AT43" s="16">
        <f t="shared" si="32"/>
        <v>124</v>
      </c>
      <c r="AU43" s="52"/>
      <c r="AV43" s="16">
        <f t="shared" si="1"/>
        <v>0</v>
      </c>
      <c r="AW43" s="49"/>
      <c r="AX43" s="49"/>
      <c r="AY43" s="16">
        <f t="shared" si="2"/>
        <v>0</v>
      </c>
      <c r="AZ43" s="49"/>
      <c r="BA43" s="16">
        <f t="shared" si="3"/>
        <v>0</v>
      </c>
      <c r="BB43" s="52"/>
      <c r="BC43" s="16">
        <f t="shared" si="4"/>
        <v>0</v>
      </c>
      <c r="BD43" s="49">
        <v>2</v>
      </c>
      <c r="BE43" s="16">
        <f t="shared" si="5"/>
        <v>68.099999999999994</v>
      </c>
      <c r="BF43" s="55">
        <v>2</v>
      </c>
      <c r="BG43" s="52"/>
      <c r="BH43" s="49"/>
      <c r="BI43" s="16">
        <f t="shared" si="6"/>
        <v>18.46</v>
      </c>
      <c r="BJ43" s="55"/>
      <c r="BK43" s="16">
        <f t="shared" si="7"/>
        <v>0</v>
      </c>
      <c r="BL43" s="44">
        <f t="shared" si="8"/>
        <v>598.82000000000005</v>
      </c>
    </row>
    <row r="44" spans="1:65" ht="12.75" customHeight="1" thickBot="1">
      <c r="A44" s="45" t="s">
        <v>46</v>
      </c>
      <c r="B44" s="46">
        <f>SUM(B9:B43)</f>
        <v>759</v>
      </c>
      <c r="C44" s="46">
        <f>C9*$B$9+C10*$B$10+C11*$B$11+C12*$B$12+C13*$B$13+C14*$B$14+C15*$B$15+C16*$B$16+C17*$B$17+C18*$B$18+C19*$B$19+C20*$B$20+C21*$B$21+C22*$B$22+C23*$B$23+C24*$B$24+C25*$B$25+C26*$B$26+C27*$B$27+C28*$B$28+C29*$B$29+C30*$B$30+C31*$B$31+C32*$B$32+C33*$B$33+C34*$B$34+C35*$B$35+C36*$B$36+C37*$B$37+C38*$B$38+C39*$B$39+C40*$B$40+C41*$B$41+C42*$B$42+C43*$B$43</f>
        <v>1164</v>
      </c>
      <c r="D44" s="46">
        <f>D9*$B$9+D10*$B$10+D11*$B$11+D12*$B$12+D13*$B$13+D14*$B$14+D15*$B$15+D16*$B$16+D17*$B$17+D18*$B$18+D19*$B$19+D20*$B$20+D21*$B$21+D22*$B$22+D23*$B$23+D24*$B$24+D25*$B$25+D26*$B$26+D27*$B$27+D28*$B$28+D29*$B$29+D30*$B$30+D31*$B$31+D32*$B$32+D33*$B$33+D34*$B$34+D35*$B$35+D36*$B$36+D37*$B$37+D38*$B$38+D39*$B$39+D40*$B$40+D41*$B$41+D42*$B$42+D43*$B$43</f>
        <v>432</v>
      </c>
      <c r="E44" s="46">
        <f>E9*$B$9+E10*$B$10+E11*$B$11+E12*$B$12+E13*$B$13+E14*$B$14+E15*$B$15+E16*$B$16+E17*$B$17+E18*$B$18+E19*$B$19+E20*$B$20+E21*$B$21+E22*$B$22+E23*$B$23+E24*$B$24+E25*$B$25+E26*$B$26+E27*$B$27+E28*$B$28+E29*$B$29+E30*$B$30+E31*$B$31+E32*$B$32+E33*$B$33+E34*$B$34+E35*$B$35+E36*$B$36+E37*$B$37+E38*$B$38+E39*$B$39+E40*$B$40+E41*$B$41+E42*$B$42+E43*$B$43</f>
        <v>1448</v>
      </c>
      <c r="F44" s="47">
        <f>SUM(F9:F43)</f>
        <v>109356</v>
      </c>
      <c r="G44" s="46">
        <f>G9*$B$9+G10*$B$10+G11*$B$11+G12*$B$12+G13*$B$13+G14*$B$14+G15*$B$15+G16*$B$16+G17*$B$17+G18*$B$18+G19*$B$19+G20*$B$20+G21*$B$21+G22*$B$22+G23*$B$23+G24*$B$24+G25*$B$25+G26*$B$26+G27*$B$27+G28*$B$28+G29*$B$29+G30*$B$30+G31*$B$31+G32*$B$32+G33*$B$33+G34*$B$34+G35*$B$35+G36*$B$36+G37*$B$37+G38*$B$38+G39*$B$39+G40*$B$40+G41*$B$41+G42*$B$42+G43*$B$43</f>
        <v>782</v>
      </c>
      <c r="H44" s="46">
        <f>H9*$B$9+H10*$B$10+H11*$B$11+H12*$B$12+H13*$B$13+H14*$B$14+H15*$B$15+H16*$B$16+H17*$B$17+H18*$B$18+H19*$B$19+H20*$B$20+H21*$B$21+H22*$B$22+H23*$B$23+H24*$B$24+H25*$B$25+H26*$B$26+H27*$B$27+H28*$B$28+H29*$B$29+H30*$B$30+H31*$B$31+H32*$B$32+H33*$B$33+H34*$B$34+H35*$B$35+H36*$B$36+H37*$B$37+H38*$B$38+H39*$B$39+H40*$B$40+H41*$B$41+H42*$B$42+H43*$B$43</f>
        <v>2328</v>
      </c>
      <c r="I44" s="46">
        <f>I9*$B$9+I10*$B$10+I11*$B$11+I12*$B$12+I13*$B$13+I14*$B$14+I15*$B$15+I16*$B$16+I17*$B$17+I18*$B$18+I19*$B$19+I20*$B$20+I21*$B$21+I22*$B$22+I23*$B$23+I24*$B$24+I25*$B$25+I26*$B$26+I27*$B$27+I28*$B$28+I29*$B$29+I30*$B$30+I31*$B$31+I32*$B$32+I33*$B$33+I34*$B$34+I35*$B$35+I36*$B$36+I37*$B$37+I38*$B$38+I39*$B$39+I40*$B$40+I41*$B$41+I42*$B$42+I43*$B$43</f>
        <v>648</v>
      </c>
      <c r="J44" s="47">
        <f>SUM(J9:J43)</f>
        <v>84398</v>
      </c>
      <c r="K44" s="46">
        <f>K9*$B$9+K10*$B$10+K11*$B$11+K12*$B$12+K13*$B$13+K14*$B$14+K15*$B$15+K16*$B$16+K17*$B$17+K18*$B$18+K19*$B$19+K20*$B$20+K21*$B$21+K22*$B$22+K23*$B$23+K24*$B$24+K25*$B$25+K26*$B$26+K27*$B$27+K28*$B$28+K29*$B$29+K30*$B$30+K31*$B$31+K32*$B$32+K33*$B$33+K34*$B$34+K35*$B$35+K36*$B$36+K37*$B$37+K38*$B$38+K39*$B$39+K40*$B$40+K41*$B$41+K42*$B$42+K43*$B$43</f>
        <v>1774</v>
      </c>
      <c r="L44" s="47">
        <f t="shared" ref="L44:P44" si="34">SUM(L9:L43)</f>
        <v>93135</v>
      </c>
      <c r="M44" s="46">
        <f>M9*$B$9+M10*$B$10+M11*$B$11+M12*$B$12+M13*$B$13+M14*$B$14+M15*$B$15+M16*$B$16+M17*$B$17+M18*$B$18+M19*$B$19+M20*$B$20+M21*$B$21+M22*$B$22+M23*$B$23+M24*$B$24+M25*$B$25+M26*$B$26+M27*$B$27+M28*$B$28+M29*$B$29+M30*$B$30+M31*$B$31+M32*$B$32+M33*$B$33+M34*$B$34+M35*$B$35+M36*$B$36+M37*$B$37+M38*$B$38+M39*$B$39+M40*$B$40+M41*$B$41+M42*$B$42+M43*$B$43</f>
        <v>710</v>
      </c>
      <c r="N44" s="47">
        <f t="shared" si="34"/>
        <v>99357.400000000009</v>
      </c>
      <c r="O44" s="46">
        <f>O9*$B$9+O10*$B$10+O11*$B$11+O12*$B$12+O13*$B$13+O14*$B$14+O15*$B$15+O16*$B$16+O17*$B$17+O18*$B$18+O19*$B$19+O20*$B$20+O21*$B$21+O22*$B$22+O23*$B$23+O24*$B$24+O25*$B$25+O26*$B$26+O27*$B$27+O28*$B$28+O29*$B$29+O30*$B$30+O31*$B$31+O32*$B$32+O33*$B$33+O34*$B$34+O35*$B$35+O36*$B$36+O37*$B$37+O38*$B$38+O39*$B$39+O40*$B$40+O41*$B$41+O42*$B$42+O43*$B$43</f>
        <v>24</v>
      </c>
      <c r="P44" s="47">
        <f t="shared" si="34"/>
        <v>1416</v>
      </c>
      <c r="Q44" s="46">
        <f>Q9*$B$9+Q10*$B$10+Q11*$B$11+Q12*$B$12+Q13*$B$13+Q14*$B$14+Q15*$B$15+Q16*$B$16+Q17*$B$17+Q18*$B$18+Q19*$B$19+Q20*$B$20+Q21*$B$21+Q22*$B$22+Q23*$B$23+Q24*$B$24+Q25*$B$25+Q26*$B$26+Q27*$B$27+Q28*$B$28+Q29*$B$29+Q30*$B$30+Q31*$B$31+Q32*$B$32+Q33*$B$33+Q34*$B$34+Q35*$B$35+Q36*$B$36+Q37*$B$37+Q38*$B$38+Q39*$B$39+Q40*$B$40+Q41*$B$41+Q42*$B$42+Q43*$B$43</f>
        <v>24</v>
      </c>
      <c r="R44" s="46">
        <f>R9*$B$9+R10*$B$10+R11*$B$11+R12*$B$12+R13*$B$13+R14*$B$14+R15*$B$15+R16*$B$16+R17*$B$17+R18*$B$18+R19*$B$19+R20*$B$20+R21*$B$21+R22*$B$22+R23*$B$23+R24*$B$24+R25*$B$25+R26*$B$26+R27*$B$27+R28*$B$28+R29*$B$29+R30*$B$30+R31*$B$31+R32*$B$32+R33*$B$33+R34*$B$34+R35*$B$35+R36*$B$36+R37*$B$37+R38*$B$38+R39*$B$39+R40*$B$40+R41*$B$41+R42*$B$42+R43*$B$43</f>
        <v>438</v>
      </c>
      <c r="S44" s="47">
        <f t="shared" ref="S44" si="35">SUM(S9:S43)</f>
        <v>6810</v>
      </c>
      <c r="T44" s="46">
        <f t="shared" ref="T44:Y44" si="36">T9*$B$9+T10*$B$10+T11*$B$11+T12*$B$12+T13*$B$13+T14*$B$14+T15*$B$15+T16*$B$16+T17*$B$17+T18*$B$18+T19*$B$19+T20*$B$20+T21*$B$21+T22*$B$22+T23*$B$23+T24*$B$24+T25*$B$25+T26*$B$26+T27*$B$27+T28*$B$28+T29*$B$29+T30*$B$30+T31*$B$31+T32*$B$32+T33*$B$33+T34*$B$34+T35*$B$35+T36*$B$36+T37*$B$37+T38*$B$38+T39*$B$39+T40*$B$40+T41*$B$41+T42*$B$42+T43*$B$43</f>
        <v>214</v>
      </c>
      <c r="U44" s="46">
        <f t="shared" si="36"/>
        <v>718</v>
      </c>
      <c r="V44" s="46">
        <f t="shared" si="36"/>
        <v>466</v>
      </c>
      <c r="W44" s="46">
        <f t="shared" si="36"/>
        <v>24</v>
      </c>
      <c r="X44" s="46">
        <f t="shared" si="36"/>
        <v>538</v>
      </c>
      <c r="Y44" s="46">
        <f t="shared" si="36"/>
        <v>32</v>
      </c>
      <c r="Z44" s="47">
        <f t="shared" ref="Z44" si="37">SUM(Z9:Z43)</f>
        <v>122687.24</v>
      </c>
      <c r="AA44" s="46">
        <f>AA9*$B$9+AA10*$B$10+AA11*$B$11+AA12*$B$12+AA13*$B$13+AA14*$B$14+AA15*$B$15+AA16*$B$16+AA17*$B$17+AA18*$B$18+AA19*$B$19+AA20*$B$20+AA21*$B$21+AA22*$B$22+AA23*$B$23+AA24*$B$24+AA25*$B$25+AA26*$B$26+AA27*$B$27+AA28*$B$28+AA29*$B$29+AA30*$B$30+AA31*$B$31+AA32*$B$32+AA33*$B$33+AA34*$B$34+AA35*$B$35+AA36*$B$36+AA37*$B$37+AA38*$B$38+AA39*$B$39+AA40*$B$40+AA41*$B$41+AA42*$B$42+AA43*$B$43</f>
        <v>64</v>
      </c>
      <c r="AB44" s="46">
        <f>AB9*$B$9+AB10*$B$10+AB11*$B$11+AB12*$B$12+AB13*$B$13+AB14*$B$14+AB15*$B$15+AB16*$B$16+AB17*$B$17+AB18*$B$18+AB19*$B$19+AB20*$B$20+AB21*$B$21+AB22*$B$22+AB23*$B$23+AB24*$B$24+AB25*$B$25+AB26*$B$26+AB27*$B$27+AB28*$B$28+AB29*$B$29+AB30*$B$30+AB31*$B$31+AB32*$B$32+AB33*$B$33+AB34*$B$34+AB35*$B$35+AB36*$B$36+AB37*$B$37+AB38*$B$38+AB39*$B$39+AB40*$B$40+AB41*$B$41+AB42*$B$42+AB43*$B$43</f>
        <v>4</v>
      </c>
      <c r="AC44" s="46">
        <f>AC9*$B$9+AC10*$B$10+AC11*$B$11+AC12*$B$12+AC13*$B$13+AC14*$B$14+AC15*$B$15+AC16*$B$16+AC17*$B$17+AC18*$B$18+AC19*$B$19+AC20*$B$20+AC21*$B$21+AC22*$B$22+AC23*$B$23+AC24*$B$24+AC25*$B$25+AC26*$B$26+AC27*$B$27+AC28*$B$28+AC29*$B$29+AC30*$B$30+AC31*$B$31+AC32*$B$32+AC33*$B$33+AC34*$B$34+AC35*$B$35+AC36*$B$36+AC37*$B$37+AC38*$B$38+AC39*$B$39+AC40*$B$40+AC41*$B$41+AC42*$B$42+AC43*$B$43</f>
        <v>1</v>
      </c>
      <c r="AD44" s="47">
        <f t="shared" ref="AD44" si="38">SUM(AD9:AD43)</f>
        <v>487.59999999999997</v>
      </c>
      <c r="AE44" s="46">
        <f>AE9*$B$9+AE10*$B$10+AE11*$B$11+AE12*$B$12+AE13*$B$13+AE14*$B$14+AE15*$B$15+AE16*$B$16+AE17*$B$17+AE18*$B$18+AE19*$B$19+AE20*$B$20+AE21*$B$21+AE22*$B$22+AE23*$B$23+AE24*$B$24+AE25*$B$25+AE26*$B$26+AE27*$B$27+AE28*$B$28+AE29*$B$29+AE30*$B$30+AE31*$B$31+AE32*$B$32+AE33*$B$33+AE34*$B$34+AE35*$B$35+AE36*$B$36+AE37*$B$37+AE38*$B$38+AE39*$B$39+AE40*$B$40+AE41*$B$41+AE42*$B$42+AE43*$B$43</f>
        <v>154</v>
      </c>
      <c r="AF44" s="46">
        <f>AF9*$B$9+AF10*$B$10+AF11*$B$11+AF12*$B$12+AF13*$B$13+AF14*$B$14+AF15*$B$15+AF16*$B$16+AF17*$B$17+AF18*$B$18+AF19*$B$19+AF20*$B$20+AF21*$B$21+AF22*$B$22+AF23*$B$23+AF24*$B$24+AF25*$B$25+AF26*$B$26+AF27*$B$27+AF28*$B$28+AF29*$B$29+AF30*$B$30+AF31*$B$31+AF32*$B$32+AF33*$B$33+AF34*$B$34+AF35*$B$35+AF36*$B$36+AF37*$B$37+AF38*$B$38+AF39*$B$39+AF40*$B$40+AF41*$B$41+AF42*$B$42+AF43*$B$43</f>
        <v>12</v>
      </c>
      <c r="AG44" s="47">
        <f t="shared" ref="AG44" si="39">SUM(AG9:AG43)</f>
        <v>5732.7</v>
      </c>
      <c r="AH44" s="46">
        <f>AH9*$B$9+AH10*$B$10+AH11*$B$11+AH12*$B$12+AH13*$B$13+AH14*$B$14+AH15*$B$15+AH16*$B$16+AH17*$B$17+AH18*$B$18+AH19*$B$19+AH20*$B$20+AH21*$B$21+AH22*$B$22+AH23*$B$23+AH24*$B$24+AH25*$B$25+AH26*$B$26+AH27*$B$27+AH28*$B$28+AH29*$B$29+AH30*$B$30+AH31*$B$31+AH32*$B$32+AH33*$B$33+AH34*$B$34+AH35*$B$35+AH36*$B$36+AH37*$B$37+AH38*$B$38+AH39*$B$39+AH40*$B$40+AH41*$B$41+AH42*$B$42+AH43*$B$43</f>
        <v>54</v>
      </c>
      <c r="AI44" s="47">
        <f t="shared" ref="AI44" si="40">SUM(AI9:AI43)</f>
        <v>310.5</v>
      </c>
      <c r="AJ44" s="46">
        <f>AJ9*$B$9+AJ10*$B$10+AJ11*$B$11+AJ12*$B$12+AJ13*$B$13+AJ14*$B$14+AJ15*$B$15+AJ16*$B$16+AJ17*$B$17+AJ18*$B$18+AJ19*$B$19+AJ20*$B$20+AJ21*$B$21+AJ22*$B$22+AJ23*$B$23+AJ24*$B$24+AJ25*$B$25+AJ26*$B$26+AJ27*$B$27+AJ28*$B$28+AJ29*$B$29+AJ30*$B$30+AJ31*$B$31+AJ32*$B$32+AJ33*$B$33+AJ34*$B$34+AJ35*$B$35+AJ36*$B$36+AJ37*$B$37+AJ38*$B$38+AJ39*$B$39+AJ40*$B$40+AJ41*$B$41+AJ42*$B$42+AJ43*$B$43</f>
        <v>4</v>
      </c>
      <c r="AK44" s="47">
        <f t="shared" ref="AK44" si="41">SUM(AK9:AK43)</f>
        <v>81.56</v>
      </c>
      <c r="AL44" s="46">
        <f>AL9*$B$9+AL10*$B$10+AL11*$B$11+AL12*$B$12+AL13*$B$13+AL14*$B$14+AL15*$B$15+AL16*$B$16+AL17*$B$17+AL18*$B$18+AL19*$B$19+AL20*$B$20+AL21*$B$21+AL22*$B$22+AL23*$B$23+AL24*$B$24+AL25*$B$25+AL26*$B$26+AL27*$B$27+AL28*$B$28+AL29*$B$29+AL30*$B$30+AL31*$B$31+AL32*$B$32+AL33*$B$33+AL34*$B$34+AL35*$B$35+AL36*$B$36+AL37*$B$37+AL38*$B$38+AL39*$B$39+AL40*$B$40+AL41*$B$41+AL42*$B$42+AL43*$B$43</f>
        <v>12</v>
      </c>
      <c r="AM44" s="47">
        <f t="shared" ref="AM44" si="42">SUM(AM9:AM43)</f>
        <v>739.31999999999994</v>
      </c>
      <c r="AN44" s="46">
        <f t="shared" ref="AN44:AS44" si="43">AN9*$B$9+AN10*$B$10+AN11*$B$11+AN12*$B$12+AN13*$B$13+AN14*$B$14+AN15*$B$15+AN16*$B$16+AN17*$B$17+AN18*$B$18+AN19*$B$19+AN20*$B$20+AN21*$B$21+AN22*$B$22+AN23*$B$23+AN24*$B$24+AN25*$B$25+AN26*$B$26+AN27*$B$27+AN28*$B$28+AN29*$B$29+AN30*$B$30+AN31*$B$31+AN32*$B$32+AN33*$B$33+AN34*$B$34+AN35*$B$35+AN36*$B$36+AN37*$B$37+AN38*$B$38+AN39*$B$39+AN40*$B$40+AN41*$B$41+AN42*$B$42+AN43*$B$43</f>
        <v>4</v>
      </c>
      <c r="AO44" s="46">
        <f t="shared" si="43"/>
        <v>20</v>
      </c>
      <c r="AP44" s="46">
        <f t="shared" si="43"/>
        <v>5828</v>
      </c>
      <c r="AQ44" s="46">
        <f t="shared" si="43"/>
        <v>52</v>
      </c>
      <c r="AR44" s="46">
        <f t="shared" si="43"/>
        <v>104</v>
      </c>
      <c r="AS44" s="46">
        <f t="shared" si="43"/>
        <v>72</v>
      </c>
      <c r="AT44" s="47">
        <f t="shared" ref="AT44" si="44">SUM(AT9:AT43)</f>
        <v>51137.279999999999</v>
      </c>
      <c r="AU44" s="46">
        <f>AU9*$B$9+AU10*$B$10+AU11*$B$11+AU12*$B$12+AU13*$B$13+AU14*$B$14+AU15*$B$15+AU16*$B$16+AU17*$B$17+AU18*$B$18+AU19*$B$19+AU20*$B$20+AU21*$B$21+AU22*$B$22+AU23*$B$23+AU24*$B$24+AU25*$B$25+AU26*$B$26+AU27*$B$27+AU28*$B$28+AU29*$B$29+AU30*$B$30+AU31*$B$31+AU32*$B$32+AU33*$B$33+AU34*$B$34+AU35*$B$35+AU36*$B$36+AU37*$B$37+AU38*$B$38+AU39*$B$39+AU40*$B$40+AU41*$B$41+AU42*$B$42+AU43*$B$43</f>
        <v>8</v>
      </c>
      <c r="AV44" s="47">
        <f t="shared" ref="AV44" si="45">SUM(AV9:AV43)</f>
        <v>10.16</v>
      </c>
      <c r="AW44" s="46">
        <f>AW9*$B$9+AW10*$B$10+AW11*$B$11+AW12*$B$12+AW13*$B$13+AW14*$B$14+AW15*$B$15+AW16*$B$16+AW17*$B$17+AW18*$B$18+AW19*$B$19+AW20*$B$20+AW21*$B$21+AW22*$B$22+AW23*$B$23+AW24*$B$24+AW25*$B$25+AW26*$B$26+AW27*$B$27+AW28*$B$28+AW29*$B$29+AW30*$B$30+AW31*$B$31+AW32*$B$32+AW33*$B$33+AW34*$B$34+AW35*$B$35+AW36*$B$36+AW37*$B$37+AW38*$B$38+AW39*$B$39+AW40*$B$40+AW41*$B$41+AW42*$B$42+AW43*$B$43</f>
        <v>820</v>
      </c>
      <c r="AX44" s="46">
        <f>AX9*$B$9+AX10*$B$10+AX11*$B$11+AX12*$B$12+AX13*$B$13+AX14*$B$14+AX15*$B$15+AX16*$B$16+AX17*$B$17+AX18*$B$18+AX19*$B$19+AX20*$B$20+AX21*$B$21+AX22*$B$22+AX23*$B$23+AX24*$B$24+AX25*$B$25+AX26*$B$26+AX27*$B$27+AX28*$B$28+AX29*$B$29+AX30*$B$30+AX31*$B$31+AX32*$B$32+AX33*$B$33+AX34*$B$34+AX35*$B$35+AX36*$B$36+AX37*$B$37+AX38*$B$38+AX39*$B$39+AX40*$B$40+AX41*$B$41+AX42*$B$42+AX43*$B$43</f>
        <v>260</v>
      </c>
      <c r="AY44" s="47">
        <f t="shared" ref="AY44" si="46">SUM(AY9:AY43)</f>
        <v>2425.1999999999998</v>
      </c>
      <c r="AZ44" s="46">
        <f>AZ9*$B$9+AZ10*$B$10+AZ11*$B$11+AZ12*$B$12+AZ13*$B$13+AZ14*$B$14+AZ15*$B$15+AZ16*$B$16+AZ17*$B$17+AZ18*$B$18+AZ19*$B$19+AZ20*$B$20+AZ21*$B$21+AZ22*$B$22+AZ23*$B$23+AZ24*$B$24+AZ25*$B$25+AZ26*$B$26+AZ27*$B$27+AZ28*$B$28+AZ29*$B$29+AZ30*$B$30+AZ31*$B$31+AZ32*$B$32+AZ33*$B$33+AZ34*$B$34+AZ35*$B$35+AZ36*$B$36+AZ37*$B$37+AZ38*$B$38+AZ39*$B$39+AZ40*$B$40+AZ41*$B$41+AZ42*$B$42+AZ43*$B$43</f>
        <v>1</v>
      </c>
      <c r="BA44" s="47">
        <f t="shared" ref="BA44" si="47">SUM(BA9:BA43)</f>
        <v>22</v>
      </c>
      <c r="BB44" s="46">
        <f>BB9*$B$9+BB10*$B$10+BB11*$B$11+BB12*$B$12+BB13*$B$13+BB14*$B$14+BB15*$B$15+BB16*$B$16+BB17*$B$17+BB18*$B$18+BB19*$B$19+BB20*$B$20+BB21*$B$21+BB22*$B$22+BB23*$B$23+BB24*$B$24+BB25*$B$25+BB26*$B$26+BB27*$B$27+BB28*$B$28+BB29*$B$29+BB30*$B$30+BB31*$B$31+BB32*$B$32+BB33*$B$33+BB34*$B$34+BB35*$B$35+BB36*$B$36+BB37*$B$37+BB38*$B$38+BB39*$B$39+BB40*$B$40+BB41*$B$41+BB42*$B$42+BB43*$B$43</f>
        <v>8</v>
      </c>
      <c r="BC44" s="47">
        <f t="shared" ref="BC44" si="48">SUM(BC9:BC43)</f>
        <v>229.2</v>
      </c>
      <c r="BD44" s="46">
        <f>BD9*$B$9+BD10*$B$10+BD11*$B$11+BD12*$B$12+BD13*$B$13+BD14*$B$14+BD15*$B$15+BD16*$B$16+BD17*$B$17+BD18*$B$18+BD19*$B$19+BD20*$B$20+BD21*$B$21+BD22*$B$22+BD23*$B$23+BD24*$B$24+BD25*$B$25+BD26*$B$26+BD27*$B$27+BD28*$B$28+BD29*$B$29+BD30*$B$30+BD31*$B$31+BD32*$B$32+BD33*$B$33+BD34*$B$34+BD35*$B$35+BD36*$B$36+BD37*$B$37+BD38*$B$38+BD39*$B$39+BD40*$B$40+BD41*$B$41+BD42*$B$42+BD43*$B$43</f>
        <v>18</v>
      </c>
      <c r="BE44" s="47">
        <f t="shared" ref="BE44" si="49">SUM(BE9:BE43)</f>
        <v>612.9</v>
      </c>
      <c r="BF44" s="46">
        <f>BF9*$B$9+BF10*$B$10+BF11*$B$11+BF12*$B$12+BF13*$B$13+BF14*$B$14+BF15*$B$15+BF16*$B$16+BF17*$B$17+BF18*$B$18+BF19*$B$19+BF20*$B$20+BF21*$B$21+BF22*$B$22+BF23*$B$23+BF24*$B$24+BF25*$B$25+BF26*$B$26+BF27*$B$27+BF28*$B$28+BF29*$B$29+BF30*$B$30+BF31*$B$31+BF32*$B$32+BF33*$B$33+BF34*$B$34+BF35*$B$35+BF36*$B$36+BF37*$B$37+BF38*$B$38+BF39*$B$39+BF40*$B$40+BF41*$B$41+BF42*$B$42+BF43*$B$43</f>
        <v>74</v>
      </c>
      <c r="BG44" s="46">
        <f>BG9*$B$9+BG10*$B$10+BG11*$B$11+BG12*$B$12+BG13*$B$13+BG14*$B$14+BG15*$B$15+BG16*$B$16+BG17*$B$17+BG18*$B$18+BG19*$B$19+BG20*$B$20+BG21*$B$21+BG22*$B$22+BG23*$B$23+BG24*$B$24+BG25*$B$25+BG26*$B$26+BG27*$B$27+BG28*$B$28+BG29*$B$29+BG30*$B$30+BG31*$B$31+BG32*$B$32+BG33*$B$33+BG34*$B$34+BG35*$B$35+BG36*$B$36+BG37*$B$37+BG38*$B$38+BG39*$B$39+BG40*$B$40+BG41*$B$41+BG42*$B$42+BG43*$B$43</f>
        <v>2</v>
      </c>
      <c r="BH44" s="46">
        <f>BH9*$B$9+BH10*$B$10+BH11*$B$11+BH12*$B$12+BH13*$B$13+BH14*$B$14+BH15*$B$15+BH16*$B$16+BH17*$B$17+BH18*$B$18+BH19*$B$19+BH20*$B$20+BH21*$B$21+BH22*$B$22+BH23*$B$23+BH24*$B$24+BH25*$B$25+BH26*$B$26+BH27*$B$27+BH28*$B$28+BH29*$B$29+BH30*$B$30+BH31*$B$31+BH32*$B$32+BH33*$B$33+BH34*$B$34+BH35*$B$35+BH36*$B$36+BH37*$B$37+BH38*$B$38+BH39*$B$39+BH40*$B$40+BH41*$B$41+BH42*$B$42+BH43*$B$43</f>
        <v>14</v>
      </c>
      <c r="BI44" s="47">
        <f t="shared" ref="BI44:BK44" si="50">SUM(BI9:BI43)</f>
        <v>801.7600000000001</v>
      </c>
      <c r="BJ44" s="46">
        <f>BJ9*$B$9+BJ10*$B$10+BJ11*$B$11+BJ12*$B$12+BJ13*$B$13+BJ14*$B$14+BJ15*$B$15+BJ16*$B$16+BJ17*$B$17+BJ18*$B$18+BJ19*$B$19+BJ20*$B$20+BJ21*$B$21+BJ22*$B$22+BJ23*$B$23+BJ24*$B$24+BJ25*$B$25+BJ26*$B$26+BJ27*$B$27+BJ28*$B$28+BJ29*$B$29+BJ30*$B$30+BJ31*$B$31+BJ32*$B$32+BJ33*$B$33+BJ34*$B$34+BJ35*$B$35+BJ36*$B$36+BJ37*$B$37+BJ38*$B$38+BJ39*$B$39+BJ40*$B$40+BJ41*$B$41+BJ42*$B$42+BJ43*$B$43</f>
        <v>64</v>
      </c>
      <c r="BK44" s="47">
        <f t="shared" si="50"/>
        <v>870.4</v>
      </c>
      <c r="BL44" s="48">
        <f>SUM(BL9:BL43)</f>
        <v>580620.22000000009</v>
      </c>
    </row>
    <row r="45" spans="1:65">
      <c r="A45" s="5"/>
      <c r="B45" s="6"/>
      <c r="C45" s="2"/>
      <c r="D45" s="5"/>
      <c r="N45" s="8"/>
      <c r="T45" s="5"/>
      <c r="U45" s="60"/>
      <c r="V45" s="61"/>
      <c r="W45" s="61"/>
      <c r="X45" s="61"/>
      <c r="Y45" s="61"/>
      <c r="BM45" s="19"/>
    </row>
    <row r="46" spans="1:65">
      <c r="A46" s="5"/>
    </row>
    <row r="47" spans="1:65">
      <c r="A47" s="5"/>
      <c r="E47" s="14"/>
      <c r="F47" s="1"/>
    </row>
    <row r="48" spans="1:65">
      <c r="A48" s="6"/>
    </row>
    <row r="49" spans="1:5">
      <c r="A49" s="5"/>
    </row>
    <row r="50" spans="1:5">
      <c r="A50" s="20"/>
      <c r="B50" s="14"/>
      <c r="C50" s="14"/>
      <c r="D50" s="14"/>
      <c r="E50" s="14"/>
    </row>
    <row r="51" spans="1:5" s="14" customFormat="1">
      <c r="A51" s="20"/>
    </row>
    <row r="52" spans="1:5">
      <c r="A52" s="5"/>
    </row>
  </sheetData>
  <autoFilter ref="A8:WXT44"/>
  <mergeCells count="47">
    <mergeCell ref="AH6:AI6"/>
    <mergeCell ref="AI7:AI8"/>
    <mergeCell ref="AJ6:AK6"/>
    <mergeCell ref="A2:BL2"/>
    <mergeCell ref="A3:BL3"/>
    <mergeCell ref="A4:BL4"/>
    <mergeCell ref="A6:A8"/>
    <mergeCell ref="B6:B8"/>
    <mergeCell ref="C6:F6"/>
    <mergeCell ref="G6:J6"/>
    <mergeCell ref="K6:L6"/>
    <mergeCell ref="M6:N6"/>
    <mergeCell ref="O6:P6"/>
    <mergeCell ref="BB6:BC6"/>
    <mergeCell ref="Q6:S6"/>
    <mergeCell ref="T6:Z6"/>
    <mergeCell ref="AA6:AD6"/>
    <mergeCell ref="AE6:AG6"/>
    <mergeCell ref="AZ6:BA6"/>
    <mergeCell ref="F7:F8"/>
    <mergeCell ref="J7:J8"/>
    <mergeCell ref="L7:L8"/>
    <mergeCell ref="N7:N8"/>
    <mergeCell ref="P7:P8"/>
    <mergeCell ref="S7:S8"/>
    <mergeCell ref="Z7:Z8"/>
    <mergeCell ref="AD7:AD8"/>
    <mergeCell ref="AG7:AG8"/>
    <mergeCell ref="AK7:AK8"/>
    <mergeCell ref="BA7:BA8"/>
    <mergeCell ref="AL6:AM6"/>
    <mergeCell ref="AN6:AT6"/>
    <mergeCell ref="AU6:AV6"/>
    <mergeCell ref="BL6:BL8"/>
    <mergeCell ref="BE7:BE8"/>
    <mergeCell ref="BI7:BI8"/>
    <mergeCell ref="BK7:BK8"/>
    <mergeCell ref="AW6:AY6"/>
    <mergeCell ref="BD6:BE6"/>
    <mergeCell ref="BF6:BI6"/>
    <mergeCell ref="BJ6:BK6"/>
    <mergeCell ref="BC7:BC8"/>
    <mergeCell ref="AM7:AM8"/>
    <mergeCell ref="U45:Y45"/>
    <mergeCell ref="AT7:AT8"/>
    <mergeCell ref="AV7:AV8"/>
    <mergeCell ref="AY7:AY8"/>
  </mergeCells>
  <pageMargins left="0.51181102362204722" right="0.51181102362204722" top="0.78740157480314965" bottom="0.78740157480314965" header="0.31496062992125984" footer="0.31496062992125984"/>
  <pageSetup paperSize="9" scale="53" orientation="landscape" verticalDpi="0" r:id="rId1"/>
  <colBreaks count="2" manualBreakCount="2">
    <brk id="16" max="43" man="1"/>
    <brk id="36" max="43" man="1"/>
  </colBreaks>
  <ignoredErrors>
    <ignoredError sqref="G44:I44 K44 T44:Y44 AA44:AC44 AN44:AS44 BF44:BH44 O44 Q44:R44 AE44:AF44 AH44 AJ44:AL44 AU44 AW44:AX44 AZ44 BB44:BD44 BJ44" formula="1"/>
    <ignoredError sqref="BK44" formulaRange="1"/>
    <ignoredError sqref="BI44 BA44 AY44 AV44 AT44 AI44 AG44 AD44 P44 N44 L44 BE44 AM44 Z44 S44" formula="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lote único</vt:lpstr>
      <vt:lpstr>'lote único'!Area_de_impressao</vt:lpstr>
      <vt:lpstr>'lote único'!Titulos_de_impressao</vt:lpstr>
    </vt:vector>
  </TitlesOfParts>
  <Company>Ministério Público do Estado de Minas Gerais - MPMG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Maira Pereira Gualberto</dc:creator>
  <cp:lastModifiedBy>catarina</cp:lastModifiedBy>
  <cp:lastPrinted>2015-08-04T15:30:05Z</cp:lastPrinted>
  <dcterms:created xsi:type="dcterms:W3CDTF">2014-03-11T12:27:58Z</dcterms:created>
  <dcterms:modified xsi:type="dcterms:W3CDTF">2015-09-17T14:43:45Z</dcterms:modified>
</cp:coreProperties>
</file>